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showInkAnnotation="0" codeName="ThisWorkbook" defaultThemeVersion="153222"/>
  <mc:AlternateContent xmlns:mc="http://schemas.openxmlformats.org/markup-compatibility/2006">
    <mc:Choice Requires="x15">
      <x15ac:absPath xmlns:x15ac="http://schemas.microsoft.com/office/spreadsheetml/2010/11/ac" url="E:\D drive\Menon\Secretarial\AGM 2019-2020\E-voting\E-Voting result\"/>
    </mc:Choice>
  </mc:AlternateContent>
  <bookViews>
    <workbookView xWindow="0" yWindow="0" windowWidth="20490" windowHeight="7755" tabRatio="599" firstSheet="5" activeTab="9"/>
  </bookViews>
  <sheets>
    <sheet name="Index" sheetId="1" r:id="rId1"/>
    <sheet name="General Info" sheetId="2" r:id="rId2"/>
    <sheet name="Scrutinizer Details" sheetId="25" r:id="rId3"/>
    <sheet name="Voting Results" sheetId="3" r:id="rId4"/>
    <sheet name="Resolution" sheetId="4" state="hidden" r:id="rId5"/>
    <sheet name="Resolution (1)" sheetId="30" r:id="rId6"/>
    <sheet name="Resolution (2)" sheetId="29" r:id="rId7"/>
    <sheet name="Resolution (3)" sheetId="28" r:id="rId8"/>
    <sheet name="Resolution (4)" sheetId="27" r:id="rId9"/>
    <sheet name="Resolution (5)" sheetId="26" r:id="rId10"/>
    <sheet name="Taxonomy" sheetId="23" state="hidden" r:id="rId11"/>
    <sheet name="TextBlock" sheetId="5" state="hidden" r:id="rId12"/>
  </sheets>
  <functionGroups builtInGroupCount="18"/>
  <definedNames>
    <definedName name="_xlnm._FilterDatabase" localSheetId="10" hidden="1">Taxonomy!$A$1:$E$132</definedName>
  </definedNames>
  <calcPr calcId="162913"/>
</workbook>
</file>

<file path=xl/calcChain.xml><?xml version="1.0" encoding="utf-8"?>
<calcChain xmlns="http://schemas.openxmlformats.org/spreadsheetml/2006/main">
  <c r="K25" i="30" l="1"/>
  <c r="J25" i="30"/>
  <c r="H25" i="30"/>
  <c r="G25" i="30"/>
  <c r="Y24" i="30"/>
  <c r="X24" i="30"/>
  <c r="W24" i="30"/>
  <c r="I24" i="30"/>
  <c r="M24" i="30" s="1"/>
  <c r="Y23" i="30"/>
  <c r="X23" i="30"/>
  <c r="W23" i="30"/>
  <c r="I23" i="30"/>
  <c r="L23" i="30" s="1"/>
  <c r="Y22" i="30"/>
  <c r="X22" i="30"/>
  <c r="W22" i="30"/>
  <c r="I22" i="30"/>
  <c r="M22" i="30" s="1"/>
  <c r="K21" i="30"/>
  <c r="J21" i="30"/>
  <c r="H21" i="30"/>
  <c r="G21" i="30"/>
  <c r="Y20" i="30"/>
  <c r="X20" i="30"/>
  <c r="W20" i="30"/>
  <c r="I20" i="30"/>
  <c r="M20" i="30" s="1"/>
  <c r="Y19" i="30"/>
  <c r="X19" i="30"/>
  <c r="W19" i="30"/>
  <c r="I19" i="30"/>
  <c r="M19" i="30" s="1"/>
  <c r="Y18" i="30"/>
  <c r="X18" i="30"/>
  <c r="W18" i="30"/>
  <c r="I18" i="30"/>
  <c r="L18" i="30" s="1"/>
  <c r="K17" i="30"/>
  <c r="J17" i="30"/>
  <c r="H17" i="30"/>
  <c r="G17" i="30"/>
  <c r="G26" i="30" s="1"/>
  <c r="Y16" i="30"/>
  <c r="X16" i="30"/>
  <c r="W16" i="30"/>
  <c r="I16" i="30"/>
  <c r="L16" i="30" s="1"/>
  <c r="Y15" i="30"/>
  <c r="X15" i="30"/>
  <c r="W15" i="30"/>
  <c r="I15" i="30"/>
  <c r="M15" i="30" s="1"/>
  <c r="Y14" i="30"/>
  <c r="X14" i="30"/>
  <c r="W14" i="30"/>
  <c r="I14" i="30"/>
  <c r="L14" i="30" s="1"/>
  <c r="K25" i="29"/>
  <c r="J25" i="29"/>
  <c r="H25" i="29"/>
  <c r="M25" i="29" s="1"/>
  <c r="G25" i="29"/>
  <c r="Y24" i="29"/>
  <c r="X24" i="29"/>
  <c r="W24" i="29"/>
  <c r="I24" i="29"/>
  <c r="M24" i="29" s="1"/>
  <c r="Y23" i="29"/>
  <c r="X23" i="29"/>
  <c r="W23" i="29"/>
  <c r="I23" i="29"/>
  <c r="L23" i="29" s="1"/>
  <c r="Y22" i="29"/>
  <c r="X22" i="29"/>
  <c r="W22" i="29"/>
  <c r="I22" i="29"/>
  <c r="M22" i="29" s="1"/>
  <c r="K21" i="29"/>
  <c r="J21" i="29"/>
  <c r="H21" i="29"/>
  <c r="G21" i="29"/>
  <c r="Y20" i="29"/>
  <c r="X20" i="29"/>
  <c r="W20" i="29"/>
  <c r="I20" i="29"/>
  <c r="M20" i="29" s="1"/>
  <c r="Y19" i="29"/>
  <c r="X19" i="29"/>
  <c r="W19" i="29"/>
  <c r="I19" i="29"/>
  <c r="M19" i="29" s="1"/>
  <c r="Y18" i="29"/>
  <c r="X18" i="29"/>
  <c r="W18" i="29"/>
  <c r="I18" i="29"/>
  <c r="M18" i="29" s="1"/>
  <c r="K17" i="29"/>
  <c r="M17" i="29" s="1"/>
  <c r="J17" i="29"/>
  <c r="H17" i="29"/>
  <c r="G17" i="29"/>
  <c r="Y16" i="29"/>
  <c r="X16" i="29"/>
  <c r="W16" i="29"/>
  <c r="I16" i="29"/>
  <c r="L16" i="29" s="1"/>
  <c r="Y15" i="29"/>
  <c r="X15" i="29"/>
  <c r="W15" i="29"/>
  <c r="I15" i="29"/>
  <c r="M15" i="29" s="1"/>
  <c r="Y14" i="29"/>
  <c r="X14" i="29"/>
  <c r="W14" i="29"/>
  <c r="I14" i="29"/>
  <c r="L14" i="29" s="1"/>
  <c r="K25" i="28"/>
  <c r="J25" i="28"/>
  <c r="H25" i="28"/>
  <c r="G25" i="28"/>
  <c r="Y24" i="28"/>
  <c r="X24" i="28"/>
  <c r="W24" i="28"/>
  <c r="I24" i="28"/>
  <c r="M24" i="28" s="1"/>
  <c r="Y23" i="28"/>
  <c r="X23" i="28"/>
  <c r="W23" i="28"/>
  <c r="I23" i="28"/>
  <c r="L23" i="28" s="1"/>
  <c r="Y22" i="28"/>
  <c r="X22" i="28"/>
  <c r="W22" i="28"/>
  <c r="I22" i="28"/>
  <c r="M22" i="28" s="1"/>
  <c r="K21" i="28"/>
  <c r="J21" i="28"/>
  <c r="H21" i="28"/>
  <c r="G21" i="28"/>
  <c r="Y20" i="28"/>
  <c r="X20" i="28"/>
  <c r="W20" i="28"/>
  <c r="I20" i="28"/>
  <c r="M20" i="28" s="1"/>
  <c r="Y19" i="28"/>
  <c r="X19" i="28"/>
  <c r="W19" i="28"/>
  <c r="I19" i="28"/>
  <c r="M19" i="28" s="1"/>
  <c r="Y18" i="28"/>
  <c r="X18" i="28"/>
  <c r="W18" i="28"/>
  <c r="I18" i="28"/>
  <c r="L18" i="28" s="1"/>
  <c r="K17" i="28"/>
  <c r="J17" i="28"/>
  <c r="H17" i="28"/>
  <c r="G17" i="28"/>
  <c r="G26" i="28" s="1"/>
  <c r="Y16" i="28"/>
  <c r="X16" i="28"/>
  <c r="W16" i="28"/>
  <c r="I16" i="28"/>
  <c r="L16" i="28" s="1"/>
  <c r="Y15" i="28"/>
  <c r="X15" i="28"/>
  <c r="W15" i="28"/>
  <c r="I15" i="28"/>
  <c r="M15" i="28" s="1"/>
  <c r="Y14" i="28"/>
  <c r="X14" i="28"/>
  <c r="W14" i="28"/>
  <c r="I14" i="28"/>
  <c r="L14" i="28" s="1"/>
  <c r="K25" i="27"/>
  <c r="J25" i="27"/>
  <c r="H25" i="27"/>
  <c r="G25" i="27"/>
  <c r="Y24" i="27"/>
  <c r="X24" i="27"/>
  <c r="W24" i="27"/>
  <c r="I24" i="27"/>
  <c r="M24" i="27" s="1"/>
  <c r="Y23" i="27"/>
  <c r="X23" i="27"/>
  <c r="W23" i="27"/>
  <c r="M23" i="27"/>
  <c r="I23" i="27"/>
  <c r="L23" i="27" s="1"/>
  <c r="Y22" i="27"/>
  <c r="X22" i="27"/>
  <c r="W22" i="27"/>
  <c r="I22" i="27"/>
  <c r="M22" i="27" s="1"/>
  <c r="K21" i="27"/>
  <c r="J21" i="27"/>
  <c r="L21" i="27" s="1"/>
  <c r="H21" i="27"/>
  <c r="G21" i="27"/>
  <c r="Y20" i="27"/>
  <c r="X20" i="27"/>
  <c r="W20" i="27"/>
  <c r="I20" i="27"/>
  <c r="M20" i="27" s="1"/>
  <c r="Y19" i="27"/>
  <c r="X19" i="27"/>
  <c r="W19" i="27"/>
  <c r="I19" i="27"/>
  <c r="L19" i="27" s="1"/>
  <c r="Y18" i="27"/>
  <c r="X18" i="27"/>
  <c r="W18" i="27"/>
  <c r="I18" i="27"/>
  <c r="M18" i="27" s="1"/>
  <c r="K17" i="27"/>
  <c r="J17" i="27"/>
  <c r="H17" i="27"/>
  <c r="H26" i="27" s="1"/>
  <c r="G17" i="27"/>
  <c r="Y16" i="27"/>
  <c r="X16" i="27"/>
  <c r="W16" i="27"/>
  <c r="I16" i="27"/>
  <c r="M16" i="27" s="1"/>
  <c r="Y15" i="27"/>
  <c r="X15" i="27"/>
  <c r="W15" i="27"/>
  <c r="I15" i="27"/>
  <c r="M15" i="27" s="1"/>
  <c r="Y14" i="27"/>
  <c r="X14" i="27"/>
  <c r="W14" i="27"/>
  <c r="I14" i="27"/>
  <c r="M14" i="27" s="1"/>
  <c r="K25" i="26"/>
  <c r="J25" i="26"/>
  <c r="H25" i="26"/>
  <c r="G25" i="26"/>
  <c r="Y24" i="26"/>
  <c r="X24" i="26"/>
  <c r="W24" i="26"/>
  <c r="I24" i="26"/>
  <c r="M24" i="26" s="1"/>
  <c r="Y23" i="26"/>
  <c r="X23" i="26"/>
  <c r="W23" i="26"/>
  <c r="M23" i="26"/>
  <c r="I23" i="26"/>
  <c r="L23" i="26" s="1"/>
  <c r="Y22" i="26"/>
  <c r="X22" i="26"/>
  <c r="W22" i="26"/>
  <c r="I22" i="26"/>
  <c r="M22" i="26" s="1"/>
  <c r="K21" i="26"/>
  <c r="J21" i="26"/>
  <c r="H21" i="26"/>
  <c r="G21" i="26"/>
  <c r="Y20" i="26"/>
  <c r="X20" i="26"/>
  <c r="W20" i="26"/>
  <c r="I20" i="26"/>
  <c r="M20" i="26" s="1"/>
  <c r="Y19" i="26"/>
  <c r="X19" i="26"/>
  <c r="W19" i="26"/>
  <c r="I19" i="26"/>
  <c r="M19" i="26" s="1"/>
  <c r="Y18" i="26"/>
  <c r="X18" i="26"/>
  <c r="W18" i="26"/>
  <c r="I18" i="26"/>
  <c r="M18" i="26" s="1"/>
  <c r="K17" i="26"/>
  <c r="J17" i="26"/>
  <c r="H17" i="26"/>
  <c r="G17" i="26"/>
  <c r="Y16" i="26"/>
  <c r="X16" i="26"/>
  <c r="W16" i="26"/>
  <c r="I16" i="26"/>
  <c r="M16" i="26" s="1"/>
  <c r="Y15" i="26"/>
  <c r="X15" i="26"/>
  <c r="W15" i="26"/>
  <c r="I15" i="26"/>
  <c r="M15" i="26" s="1"/>
  <c r="Y14" i="26"/>
  <c r="X14" i="26"/>
  <c r="W14" i="26"/>
  <c r="I14" i="26"/>
  <c r="M14" i="26" s="1"/>
  <c r="I25" i="30" l="1"/>
  <c r="L21" i="26"/>
  <c r="I25" i="29"/>
  <c r="H26" i="26"/>
  <c r="L19" i="26"/>
  <c r="M21" i="26"/>
  <c r="L25" i="26"/>
  <c r="L16" i="27"/>
  <c r="M21" i="27"/>
  <c r="I25" i="28"/>
  <c r="H26" i="29"/>
  <c r="L20" i="29"/>
  <c r="M21" i="29"/>
  <c r="L25" i="29"/>
  <c r="I21" i="26"/>
  <c r="I21" i="27"/>
  <c r="M17" i="30"/>
  <c r="M21" i="30"/>
  <c r="L17" i="26"/>
  <c r="L14" i="26"/>
  <c r="M17" i="26"/>
  <c r="I17" i="26"/>
  <c r="L16" i="26"/>
  <c r="M25" i="27"/>
  <c r="G26" i="27"/>
  <c r="M19" i="27"/>
  <c r="L17" i="27"/>
  <c r="M17" i="27"/>
  <c r="L14" i="27"/>
  <c r="M25" i="28"/>
  <c r="L25" i="28"/>
  <c r="M23" i="28"/>
  <c r="L21" i="28"/>
  <c r="M21" i="28"/>
  <c r="H26" i="28"/>
  <c r="M18" i="28"/>
  <c r="L20" i="28"/>
  <c r="I21" i="28"/>
  <c r="M17" i="28"/>
  <c r="M14" i="28"/>
  <c r="M16" i="28"/>
  <c r="M23" i="29"/>
  <c r="G26" i="29"/>
  <c r="I26" i="29" s="1"/>
  <c r="L21" i="29"/>
  <c r="L18" i="29"/>
  <c r="I21" i="29"/>
  <c r="M14" i="29"/>
  <c r="M16" i="29"/>
  <c r="M25" i="30"/>
  <c r="L25" i="30"/>
  <c r="M23" i="30"/>
  <c r="L20" i="30"/>
  <c r="I21" i="30"/>
  <c r="H26" i="30"/>
  <c r="I26" i="30" s="1"/>
  <c r="M18" i="30"/>
  <c r="L21" i="30"/>
  <c r="M14" i="30"/>
  <c r="M16" i="30"/>
  <c r="J26" i="30"/>
  <c r="L15" i="30"/>
  <c r="L17" i="30"/>
  <c r="L22" i="30"/>
  <c r="L24" i="30"/>
  <c r="K26" i="30"/>
  <c r="I17" i="30"/>
  <c r="L19" i="30"/>
  <c r="J26" i="29"/>
  <c r="L26" i="29" s="1"/>
  <c r="L15" i="29"/>
  <c r="L17" i="29"/>
  <c r="L22" i="29"/>
  <c r="L24" i="29"/>
  <c r="K26" i="29"/>
  <c r="M26" i="29" s="1"/>
  <c r="I17" i="29"/>
  <c r="L19" i="29"/>
  <c r="I26" i="28"/>
  <c r="J26" i="28"/>
  <c r="L15" i="28"/>
  <c r="L17" i="28"/>
  <c r="L22" i="28"/>
  <c r="L24" i="28"/>
  <c r="K26" i="28"/>
  <c r="I17" i="28"/>
  <c r="L19" i="28"/>
  <c r="I26" i="27"/>
  <c r="L25" i="27"/>
  <c r="L18" i="27"/>
  <c r="L20" i="27"/>
  <c r="I25" i="27"/>
  <c r="J26" i="27"/>
  <c r="L26" i="27" s="1"/>
  <c r="L15" i="27"/>
  <c r="L22" i="27"/>
  <c r="L24" i="27"/>
  <c r="K26" i="27"/>
  <c r="M26" i="27" s="1"/>
  <c r="I17" i="27"/>
  <c r="L18" i="26"/>
  <c r="L20" i="26"/>
  <c r="I25" i="26"/>
  <c r="M25" i="26"/>
  <c r="J26" i="26"/>
  <c r="L26" i="26" s="1"/>
  <c r="L15" i="26"/>
  <c r="L22" i="26"/>
  <c r="L24" i="26"/>
  <c r="G26" i="26"/>
  <c r="I26" i="26" s="1"/>
  <c r="K26" i="26"/>
  <c r="M26" i="26" s="1"/>
  <c r="B21" i="23"/>
  <c r="B20" i="23"/>
  <c r="M26" i="28" l="1"/>
  <c r="L26" i="28"/>
  <c r="M26" i="30"/>
  <c r="L26" i="30"/>
  <c r="I24" i="4"/>
  <c r="M24" i="4" s="1"/>
  <c r="I23" i="4"/>
  <c r="M23" i="4" s="1"/>
  <c r="I22" i="4"/>
  <c r="M22" i="4" s="1"/>
  <c r="I20" i="4"/>
  <c r="L20" i="4" s="1"/>
  <c r="I19" i="4"/>
  <c r="M19" i="4" s="1"/>
  <c r="I18" i="4"/>
  <c r="M18" i="4" s="1"/>
  <c r="I16" i="4"/>
  <c r="L16" i="4" s="1"/>
  <c r="I15" i="4"/>
  <c r="L15" i="4" s="1"/>
  <c r="I14" i="4"/>
  <c r="M14" i="4" s="1"/>
  <c r="M15" i="4" l="1"/>
  <c r="M16" i="4"/>
  <c r="M20" i="4"/>
  <c r="L22" i="4"/>
  <c r="L18" i="4"/>
  <c r="L23" i="4"/>
  <c r="L14" i="4"/>
  <c r="L19" i="4"/>
  <c r="L24" i="4"/>
  <c r="Y24" i="4"/>
  <c r="X24" i="4"/>
  <c r="Y23" i="4"/>
  <c r="X23" i="4"/>
  <c r="Y22" i="4"/>
  <c r="X22" i="4"/>
  <c r="Y20" i="4"/>
  <c r="X20" i="4"/>
  <c r="Y19" i="4"/>
  <c r="X19" i="4"/>
  <c r="Y18" i="4"/>
  <c r="X18" i="4"/>
  <c r="Y16" i="4" l="1"/>
  <c r="X16" i="4"/>
  <c r="Y15" i="4"/>
  <c r="X15" i="4"/>
  <c r="Y14" i="4"/>
  <c r="X14" i="4"/>
  <c r="W24" i="4"/>
  <c r="W23" i="4"/>
  <c r="W22" i="4"/>
  <c r="W20" i="4"/>
  <c r="W19" i="4"/>
  <c r="W18" i="4"/>
  <c r="W16" i="4"/>
  <c r="W15" i="4"/>
  <c r="W14" i="4"/>
  <c r="G25" i="4" l="1"/>
  <c r="G21" i="4"/>
  <c r="G17" i="4"/>
  <c r="K25" i="4" l="1"/>
  <c r="J25" i="4"/>
  <c r="H25" i="4"/>
  <c r="K21" i="4"/>
  <c r="J21" i="4"/>
  <c r="H21" i="4"/>
  <c r="K17" i="4"/>
  <c r="J17" i="4"/>
  <c r="H17" i="4"/>
  <c r="M21" i="4" l="1"/>
  <c r="L21" i="4"/>
  <c r="I25" i="4"/>
  <c r="I21" i="4"/>
  <c r="L25" i="4"/>
  <c r="I17" i="4"/>
  <c r="M25" i="4"/>
  <c r="M17" i="4"/>
  <c r="L17" i="4"/>
  <c r="K26" i="4"/>
  <c r="J26" i="4"/>
  <c r="H26" i="4"/>
  <c r="G26" i="4"/>
  <c r="I26" i="4" l="1"/>
  <c r="M26" i="4"/>
  <c r="L26" i="4"/>
</calcChain>
</file>

<file path=xl/sharedStrings.xml><?xml version="1.0" encoding="utf-8"?>
<sst xmlns="http://schemas.openxmlformats.org/spreadsheetml/2006/main" count="827" uniqueCount="326">
  <si>
    <t>Total number of shareholders on record date</t>
  </si>
  <si>
    <t>Category</t>
  </si>
  <si>
    <t>E-Voting</t>
  </si>
  <si>
    <t>Poll</t>
  </si>
  <si>
    <t>Postal Ballot (if applicable)</t>
  </si>
  <si>
    <t>Total</t>
  </si>
  <si>
    <t>Promoter and Promoter Group</t>
  </si>
  <si>
    <t>Public- Institutions</t>
  </si>
  <si>
    <t>Public- Non Institutions</t>
  </si>
  <si>
    <t>a) Promoters and Promoter group</t>
  </si>
  <si>
    <t>b) Public</t>
  </si>
  <si>
    <t xml:space="preserve">No. of shares held                 </t>
  </si>
  <si>
    <t>(1)</t>
  </si>
  <si>
    <t>(2)</t>
  </si>
  <si>
    <t xml:space="preserve">(3)=[(2)/(1)]*100 </t>
  </si>
  <si>
    <t>(4)</t>
  </si>
  <si>
    <t>(5)</t>
  </si>
  <si>
    <t>(6)=[(4)/(2)]*100</t>
  </si>
  <si>
    <t xml:space="preserve">% of Votes against on votes polled </t>
  </si>
  <si>
    <t>(7)=[(5)/(2)]*100</t>
  </si>
  <si>
    <t xml:space="preserve">No. of votes polled               </t>
  </si>
  <si>
    <t>No. of shareholders present in the meeting either in person or through proxy</t>
  </si>
  <si>
    <t xml:space="preserve"> </t>
  </si>
  <si>
    <t>Special</t>
  </si>
  <si>
    <t>Ordinary</t>
  </si>
  <si>
    <t>Yes</t>
  </si>
  <si>
    <t>No</t>
  </si>
  <si>
    <t>AGM</t>
  </si>
  <si>
    <t>EGM</t>
  </si>
  <si>
    <t>Postal Ballot</t>
  </si>
  <si>
    <t>Resolution</t>
  </si>
  <si>
    <t>Voting Results</t>
  </si>
  <si>
    <t>ScripCode</t>
  </si>
  <si>
    <t>duration</t>
  </si>
  <si>
    <t>xbrli:stringItemType</t>
  </si>
  <si>
    <t>xbrli:dateItemType</t>
  </si>
  <si>
    <t>TotalNumberOfShareholdersOnRecordDate</t>
  </si>
  <si>
    <t>WhetherPromoterOrPromoterGroupAreInterestedInTheAgendaOrResolution</t>
  </si>
  <si>
    <t xml:space="preserve">                                      XBRL Excel Utility</t>
  </si>
  <si>
    <t>1.</t>
  </si>
  <si>
    <t>Overview</t>
  </si>
  <si>
    <t>2.</t>
  </si>
  <si>
    <t>Before you begin</t>
  </si>
  <si>
    <t>3.</t>
  </si>
  <si>
    <t>Index</t>
  </si>
  <si>
    <t>4.</t>
  </si>
  <si>
    <t>1. Overview</t>
  </si>
  <si>
    <t>XBRL filling consists of two processes. Firstly generation of XBRL/XML file and upload of generated XBRL/XML file to BSE Listing Center Website (www.listing.bseindia.com) .</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</si>
  <si>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</si>
  <si>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</si>
  <si>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</si>
  <si>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</si>
  <si>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</si>
  <si>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</si>
  <si>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</si>
  <si>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</si>
  <si>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</si>
  <si>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r>
      <rPr>
        <b/>
        <sz val="10"/>
        <color indexed="8"/>
        <rFont val="Verdana"/>
        <family val="2"/>
      </rPr>
      <t>II. Validating Sheets:</t>
    </r>
    <r>
      <rPr>
        <sz val="10"/>
        <color indexed="8"/>
        <rFont val="Verdana"/>
        <family val="2"/>
      </rPr>
      <t xml:space="preserve">  Click on the ''Validate "  button to ensure that the sheet has been properly filled and also data has been furnished in proper format. If there are some errors on the sheet, excel utility will prompt you about the same.</t>
    </r>
  </si>
  <si>
    <r>
      <rPr>
        <b/>
        <sz val="10"/>
        <color indexed="8"/>
        <rFont val="Verdana"/>
        <family val="2"/>
      </rPr>
      <t>III. Validate All Sheets:</t>
    </r>
    <r>
      <rPr>
        <sz val="10"/>
        <color indexed="8"/>
        <rFont val="Verdana"/>
        <family val="2"/>
      </rPr>
      <t xml:space="preserve">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r>
  </si>
  <si>
    <t xml:space="preserve">Excel Utility will not allow you to generate XBRL/XML until you rectify all errors. </t>
  </si>
  <si>
    <r>
      <t xml:space="preserve">IV. Generate XML :   </t>
    </r>
    <r>
      <rPr>
        <sz val="10"/>
        <rFont val="Verdana"/>
        <family val="2"/>
      </rPr>
      <t xml:space="preserve">Excel Utility will not allow you to generate XBRL/XML unless successful validation of all sheet is completed. Now click on 'Generate XML'' to generate XBRL/XML file. 
    - Save the XBRL/XML file in your desired folder in local system. </t>
    </r>
  </si>
  <si>
    <r>
      <rPr>
        <b/>
        <sz val="10"/>
        <rFont val="Verdana"/>
        <family val="2"/>
      </rPr>
      <t>V. Generate Report :</t>
    </r>
    <r>
      <rPr>
        <sz val="10"/>
        <rFont val="Verdana"/>
        <family val="2"/>
      </rPr>
      <t xml:space="preserve">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r>
  </si>
  <si>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</si>
  <si>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</si>
  <si>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</si>
  <si>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</si>
  <si>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</si>
  <si>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 xml:space="preserve">6. Select data from "Dropdown list" wherever applicable. </t>
  </si>
  <si>
    <t xml:space="preserve">7. Adding Notes:  Click on "Add Notes" button to add notes </t>
  </si>
  <si>
    <t>The excel utility can be used for creating the XBRL/XML file for efiling of Voting Result</t>
  </si>
  <si>
    <t>Resolutions</t>
  </si>
  <si>
    <t>Voting Result By Companies</t>
  </si>
  <si>
    <t xml:space="preserve">Voting Result Format </t>
  </si>
  <si>
    <t>Court Convened Meeting</t>
  </si>
  <si>
    <t>Scrip code</t>
  </si>
  <si>
    <t>Name of the company</t>
  </si>
  <si>
    <t>Type of meeting</t>
  </si>
  <si>
    <t>Start time of the meeting</t>
  </si>
  <si>
    <t>End time of the meeting</t>
  </si>
  <si>
    <t>General information about company</t>
  </si>
  <si>
    <t>Voting results</t>
  </si>
  <si>
    <t>Description of resolution considered</t>
  </si>
  <si>
    <t>Mode of voting</t>
  </si>
  <si>
    <t xml:space="preserve">% of Votes polled on outstanding shares </t>
  </si>
  <si>
    <t>No. of votes – in favour</t>
  </si>
  <si>
    <t>No. of votes – against</t>
  </si>
  <si>
    <t xml:space="preserve">% of votes in favour on votes polled </t>
  </si>
  <si>
    <t>Whether resolution is Pass or Not.</t>
  </si>
  <si>
    <t>No. of shareholders attended the meeting through video conferencing</t>
  </si>
  <si>
    <t>No. of resolution passed in the meeting</t>
  </si>
  <si>
    <t>Resolution required: (Ordinary / Special)</t>
  </si>
  <si>
    <t>Whether promoter/promoter group are interested in the agenda/resolution?</t>
  </si>
  <si>
    <t>TypeOfMeeting</t>
  </si>
  <si>
    <t>StartTimeOfTheMeeting</t>
  </si>
  <si>
    <t>EndTimeOfTheMeeting</t>
  </si>
  <si>
    <t>NumberOfPromotersPresentInTheMeetingEitherInPersonOrThroughProxy</t>
  </si>
  <si>
    <t>NumberOfPublicShareholdersPresentInTheMeetingEitherInPersonOrThroughProxy</t>
  </si>
  <si>
    <t>NumberOfResolutionPassedInTheMeeting</t>
  </si>
  <si>
    <t>DescriptionOfResolutionConsidered</t>
  </si>
  <si>
    <t>WhetherResolutionIsPassed</t>
  </si>
  <si>
    <t>NumberOfSharesHeld</t>
  </si>
  <si>
    <t>NumberOfVotesPolled</t>
  </si>
  <si>
    <t>PercentageOfVotesPolledOnOutstandingShares</t>
  </si>
  <si>
    <t>NumberOfVotesInFavour</t>
  </si>
  <si>
    <t>NumberOfVotesAgainst</t>
  </si>
  <si>
    <t>PercentageOfVotesInFavourOnVotesPolled</t>
  </si>
  <si>
    <t>PercentageOfVotesAgainstOnVotesPolled</t>
  </si>
  <si>
    <t>Number of promoters present in the meeting either in person or through proxy</t>
  </si>
  <si>
    <t>Number of public shareholders present in the meeting either in person or through proxy</t>
  </si>
  <si>
    <t>Whether resolution is passed</t>
  </si>
  <si>
    <t>Record date</t>
  </si>
  <si>
    <t>instant</t>
  </si>
  <si>
    <t>type</t>
  </si>
  <si>
    <t>periodType</t>
  </si>
  <si>
    <t>xbrli:decimalItemType</t>
  </si>
  <si>
    <t>NumberOfPromotersAttendedTheMeetingThroughVideoConferencing</t>
  </si>
  <si>
    <t>NumberOfPublicShareholdersAttendedTheMeetingThroughVideoConferencing</t>
  </si>
  <si>
    <t>xbrli:booleanItemType</t>
  </si>
  <si>
    <t>xbrli:sharesItemType</t>
  </si>
  <si>
    <t>num:percentItemType</t>
  </si>
  <si>
    <t>TypeOfResolution</t>
  </si>
  <si>
    <t>DateOfRecord</t>
  </si>
  <si>
    <t>Whether promoter or promoter group are interested in the agenda or resolution</t>
  </si>
  <si>
    <t>Number of promoters attended the meeting through video conferencing</t>
  </si>
  <si>
    <t>Number of public shareholders attended the meeting through video conferencing</t>
  </si>
  <si>
    <t>Type of resolution</t>
  </si>
  <si>
    <t>NameOfTheCompany</t>
  </si>
  <si>
    <t>Disclosure of notes on voting results</t>
  </si>
  <si>
    <t>Disclosure of notes on resolution</t>
  </si>
  <si>
    <t>label</t>
  </si>
  <si>
    <t>DateOfMeeting</t>
  </si>
  <si>
    <t>Date of record</t>
  </si>
  <si>
    <t>Number of resolution passed in the meeting</t>
  </si>
  <si>
    <t>Disclosure of notes on voting resolution</t>
  </si>
  <si>
    <t xml:space="preserve">This is a mandatory field. Should be valid SCRIP CODE  as per BSE Scrip Code Format. </t>
  </si>
  <si>
    <t xml:space="preserve">This is a mandatory field. It should be greater than Zero and Select between '1 to 20' resolution needed. </t>
  </si>
  <si>
    <t>This is a mandatory field. Please enter in Description of resolution considered.</t>
  </si>
  <si>
    <t>This is not mandatory field. But if  you enter in digits then no. of polled, favour and against is mandatory.</t>
  </si>
  <si>
    <t xml:space="preserve">This is not mandatory field. But if  you enter value in no. of shares held then mandatory. It should not be greater then no. of shares held. </t>
  </si>
  <si>
    <t>This is not mandatory. It should not be more then 100 (%) percentage.</t>
  </si>
  <si>
    <t>This is not mandatory field. But if  you enter value in no. of polled then mandatory. It should not be greater then or equal to no. of polled.</t>
  </si>
  <si>
    <t>$G$14</t>
  </si>
  <si>
    <t>$G$17</t>
  </si>
  <si>
    <t>$H$14</t>
  </si>
  <si>
    <t>$H$15</t>
  </si>
  <si>
    <t>$H$16</t>
  </si>
  <si>
    <t>$H$17</t>
  </si>
  <si>
    <t>$I$14</t>
  </si>
  <si>
    <t>$I$15</t>
  </si>
  <si>
    <t>$I$16</t>
  </si>
  <si>
    <t>$I$17</t>
  </si>
  <si>
    <t>$J$14</t>
  </si>
  <si>
    <t>$J$15</t>
  </si>
  <si>
    <t>$J$16</t>
  </si>
  <si>
    <t>$J$17</t>
  </si>
  <si>
    <t>$K$14</t>
  </si>
  <si>
    <t>$K$15</t>
  </si>
  <si>
    <t>$K$16</t>
  </si>
  <si>
    <t>$K$17</t>
  </si>
  <si>
    <t>$L$14</t>
  </si>
  <si>
    <t>$L$15</t>
  </si>
  <si>
    <t>$L$16</t>
  </si>
  <si>
    <t>$L$17</t>
  </si>
  <si>
    <t>$M$14</t>
  </si>
  <si>
    <t>$M$15</t>
  </si>
  <si>
    <t>$M$16</t>
  </si>
  <si>
    <t>$M$17</t>
  </si>
  <si>
    <t>This is not mandatory field. If you enter digits then all Promoter and Promoter Group is mandatory.</t>
  </si>
  <si>
    <t>This is mandatory field. It should not be more then 100(%) percentage.</t>
  </si>
  <si>
    <t>$G$18</t>
  </si>
  <si>
    <t>$G$21</t>
  </si>
  <si>
    <t>$H$18</t>
  </si>
  <si>
    <t>$I$18</t>
  </si>
  <si>
    <t>$J$18</t>
  </si>
  <si>
    <t>$K$18</t>
  </si>
  <si>
    <t>$L$18</t>
  </si>
  <si>
    <t>$M$18</t>
  </si>
  <si>
    <t>$H$19</t>
  </si>
  <si>
    <t>$I$19</t>
  </si>
  <si>
    <t>$J$19</t>
  </si>
  <si>
    <t>$K$19</t>
  </si>
  <si>
    <t>$L$19</t>
  </si>
  <si>
    <t>$M$19</t>
  </si>
  <si>
    <t>$H$20</t>
  </si>
  <si>
    <t>$I$20</t>
  </si>
  <si>
    <t>$J$20</t>
  </si>
  <si>
    <t>$K$20</t>
  </si>
  <si>
    <t>$L$20</t>
  </si>
  <si>
    <t>$M$20</t>
  </si>
  <si>
    <t>$H$21</t>
  </si>
  <si>
    <t>$I$21</t>
  </si>
  <si>
    <t>$J$21</t>
  </si>
  <si>
    <t>$K$21</t>
  </si>
  <si>
    <t>$L$21</t>
  </si>
  <si>
    <t>$M$21</t>
  </si>
  <si>
    <t>$G$22</t>
  </si>
  <si>
    <t>$H$22</t>
  </si>
  <si>
    <t>$I$22</t>
  </si>
  <si>
    <t>$J$22</t>
  </si>
  <si>
    <t>$K$22</t>
  </si>
  <si>
    <t>$L$22</t>
  </si>
  <si>
    <t>$M$22</t>
  </si>
  <si>
    <t>$H$23</t>
  </si>
  <si>
    <t>$I$23</t>
  </si>
  <si>
    <t>$J$23</t>
  </si>
  <si>
    <t>$K$23</t>
  </si>
  <si>
    <t>$L$23</t>
  </si>
  <si>
    <t>$M$23</t>
  </si>
  <si>
    <t>$I$24</t>
  </si>
  <si>
    <t>$J$24</t>
  </si>
  <si>
    <t>$K$24</t>
  </si>
  <si>
    <t>$L$24</t>
  </si>
  <si>
    <t>$M$24</t>
  </si>
  <si>
    <t>$H$24</t>
  </si>
  <si>
    <t>$H$25</t>
  </si>
  <si>
    <t>$I$25</t>
  </si>
  <si>
    <t>$J$25</t>
  </si>
  <si>
    <t>$K$25</t>
  </si>
  <si>
    <t>$L$25</t>
  </si>
  <si>
    <t>$M$25</t>
  </si>
  <si>
    <t>$G$25</t>
  </si>
  <si>
    <t>This is a mandatory field. Drop down Options "AGM" or "EGM" or "Postal Ballot" or "Court Convened Meeting" . If you select "Postal Ballot" then 'No. of shareholders present in the meeting either in person or through proxy' and 'No. of shareholders attended the meeting through video conferencing' are not mandatory.</t>
  </si>
  <si>
    <t xml:space="preserve">This is not mandatory field. if you enter meeting start time then meeting end time is mandatory and vice versa. Time format is  "HH:MM AM/PM" </t>
  </si>
  <si>
    <t xml:space="preserve">This is not mandatory field. if you enter meeting end time then meeting start time is mandatory and vice versa. Time format is  "HH:MM AM/PM" </t>
  </si>
  <si>
    <t>This is a mandatory field. It should be greater than Zero.</t>
  </si>
  <si>
    <t>This is a mandatory field. Drop down options "Yes" or "No".</t>
  </si>
  <si>
    <t>This is a mandatory field. Drop down options "Special" or "Ordinary".</t>
  </si>
  <si>
    <t>$G$26</t>
  </si>
  <si>
    <t>$H$26</t>
  </si>
  <si>
    <t>$I$26</t>
  </si>
  <si>
    <t>$J$26</t>
  </si>
  <si>
    <t>$K$26</t>
  </si>
  <si>
    <t>$L$26</t>
  </si>
  <si>
    <t>$M$26</t>
  </si>
  <si>
    <t xml:space="preserve">This is mandatory fields. At list One Group </t>
  </si>
  <si>
    <t>This is a mandatory field. Drop down option "Special" or "Ordinary".</t>
  </si>
  <si>
    <t>This is a mandatory field. Drop down option "Yes" or "No".</t>
  </si>
  <si>
    <t>Any one Category( 'Promoter and Promoter Group','Public- Institutions', or 'Public-Non Institutions') is Mandatory.</t>
  </si>
  <si>
    <t>in-bse-voting-types:TypeOfMeeting</t>
  </si>
  <si>
    <t>in-bse-voting-types:TypeOfResolution</t>
  </si>
  <si>
    <t>in-bse-voting-types:ScripCode</t>
  </si>
  <si>
    <t>DisclosureOfNotesOnVotingResultsExplanatoryTextBlock</t>
  </si>
  <si>
    <t>This is mandatory field. It should not be greater then 'no of shared held' and sum of No. of votes – in favour, No. of votes – against and Invalid Votes.</t>
  </si>
  <si>
    <r>
      <rPr>
        <b/>
        <sz val="10"/>
        <rFont val="Verdana"/>
        <family val="2"/>
      </rPr>
      <t>VI. Upload XML file to BSE Listing Center:</t>
    </r>
    <r>
      <rPr>
        <sz val="10"/>
        <rFont val="Verdana"/>
        <family val="2"/>
      </rPr>
      <t xml:space="preserve"> For uploading the XBRL/XML file generated through  Utility, login to BSE Listing Center and upload generated xml file. On Upload screen provide the required information and browse to select XML file and submit the XML.</t>
    </r>
  </si>
  <si>
    <r>
      <t xml:space="preserve">I.  Fill up the data: </t>
    </r>
    <r>
      <rPr>
        <sz val="10"/>
        <color indexed="8"/>
        <rFont val="Verdana"/>
        <family val="2"/>
      </rPr>
      <t>Navigate to each field of every section in the sheet to provide applicable data in correct format.  (Formats will get reflected while filling data.)  
   - Use paste special command to paste data from other sheet.
   - Use "Home" button (cntrl + H) to toggle between the sheets.</t>
    </r>
  </si>
  <si>
    <t>nonnum:textBlockItemType</t>
  </si>
  <si>
    <t>Details of Invalid Votes</t>
  </si>
  <si>
    <t>No. of Votes</t>
  </si>
  <si>
    <t>Public Insitutions</t>
  </si>
  <si>
    <t>Public - Non Insitutions</t>
  </si>
  <si>
    <t>InvalidVotesPromoterAndPromoterGroup</t>
  </si>
  <si>
    <t>InvalidVotesPublicInstitutions</t>
  </si>
  <si>
    <t>InvalidVotesNonInstitutions</t>
  </si>
  <si>
    <t>This is optional field. If there are no of shares held for Promoter and Promoter Group then and then this field having value otherwise leave it blank and total number of invalid votes shall not be greater than total no.of shares held.</t>
  </si>
  <si>
    <t>This is optional field. If there are no of shares held for Public Insitutions then and then this field having value otherwise leave it blank and total number of invalid votes shall not be greater than total no.of shares held.</t>
  </si>
  <si>
    <t>This is optional field. If there are no of shares held for Public - Non Insitutions then and then this field having value otherwise leave it blank and total number of invalid votes shall not be greater than total no.of shares held.</t>
  </si>
  <si>
    <t>DisclosureOfNotesOnResolutionExplantoryTextBlock</t>
  </si>
  <si>
    <t>* this fields are optional</t>
  </si>
  <si>
    <t>NSE Symbol</t>
  </si>
  <si>
    <t>MSEI Symbol</t>
  </si>
  <si>
    <t>ISIN</t>
  </si>
  <si>
    <t>Symbol</t>
  </si>
  <si>
    <t>MSEISymbol</t>
  </si>
  <si>
    <t>in-bse-voting-types:ISIN</t>
  </si>
  <si>
    <t/>
  </si>
  <si>
    <t>Scrutinizer Details</t>
  </si>
  <si>
    <t>Name of the Scrutinizer</t>
  </si>
  <si>
    <t>Firms Name</t>
  </si>
  <si>
    <t>Qualification</t>
  </si>
  <si>
    <t>Membership Number</t>
  </si>
  <si>
    <t>Date of Board Meeting in which appointed</t>
  </si>
  <si>
    <t>Date of Issuance of Report to the company</t>
  </si>
  <si>
    <t>CA</t>
  </si>
  <si>
    <t>CS</t>
  </si>
  <si>
    <t>CWA</t>
  </si>
  <si>
    <t>Advocate</t>
  </si>
  <si>
    <t>Others</t>
  </si>
  <si>
    <t>element</t>
  </si>
  <si>
    <t>validation</t>
  </si>
  <si>
    <t>General Information</t>
  </si>
  <si>
    <t>NameOfTheScrutinizer</t>
  </si>
  <si>
    <t>NameOfScrutinizerFirm</t>
  </si>
  <si>
    <t>QualificationOfTheScrutinizer</t>
  </si>
  <si>
    <t>MembershipNumberOfTheScrutinizer</t>
  </si>
  <si>
    <t>DateOfBoardMeetingInWhichAppointed</t>
  </si>
  <si>
    <t>DateOfIssuanceOfReportToTheCompany</t>
  </si>
  <si>
    <t>This is mandatory field. Please eneter Name of the Scrutinizer.</t>
  </si>
  <si>
    <t>Please select value from the drop-down.</t>
  </si>
  <si>
    <t>This is mandatory field for CA and CS.</t>
  </si>
  <si>
    <t>This is mandatory field. Please enter Date of Issuance of Report to the company in dd-Mm-yyyy format.</t>
  </si>
  <si>
    <t>This is mandatory field. Please enter Date of Board Meeting in which appointed in dd-MM-yyyy format.</t>
  </si>
  <si>
    <t>in-bse-voting-types:Qualification</t>
  </si>
  <si>
    <t>4. Import XBRL file</t>
  </si>
  <si>
    <t xml:space="preserve">1. Now you can import and view previously generated XBRL files by clicking Import XBRL button on Genenral information sheet. </t>
  </si>
  <si>
    <t>Import XBRL file</t>
  </si>
  <si>
    <t>5.</t>
  </si>
  <si>
    <t>6.</t>
  </si>
  <si>
    <t>5. Steps for Filing Voting Result</t>
  </si>
  <si>
    <t>6. Fill up the data in excel utility</t>
  </si>
  <si>
    <t>Steps for Filing Voting Result</t>
  </si>
  <si>
    <t>Fill up the data in excel utility</t>
  </si>
  <si>
    <t>049</t>
  </si>
  <si>
    <t>060068073086032032032062010060068073086062082101115111108117116105111110032049032078111116101115060047068073086062060047068073086062</t>
  </si>
  <si>
    <t>Date of the meeting / last day of receipt of postal ballot forms (in case of Postal Ballot)</t>
  </si>
  <si>
    <t>INDOCO</t>
  </si>
  <si>
    <t>NOTLISTED</t>
  </si>
  <si>
    <t>INE873D01024</t>
  </si>
  <si>
    <t>INDOCO REMEDIES LIMITED</t>
  </si>
  <si>
    <t>10:30 AM</t>
  </si>
  <si>
    <t>11:30 AM</t>
  </si>
  <si>
    <t>24-09-2020</t>
  </si>
  <si>
    <t>AJIT SATHE</t>
  </si>
  <si>
    <t>A Y SATHE &amp; CO</t>
  </si>
  <si>
    <t>2899</t>
  </si>
  <si>
    <t>24-06-2020</t>
  </si>
  <si>
    <t>16-09-2020</t>
  </si>
  <si>
    <t>Resolution (5)</t>
  </si>
  <si>
    <t>Resolution (4)</t>
  </si>
  <si>
    <t>Resolution (3)</t>
  </si>
  <si>
    <t>Resolution (2)</t>
  </si>
  <si>
    <t>Resolution (1)</t>
  </si>
  <si>
    <t>TO RECEIVE,CONSIDER AND ADOPT;  A) THE AUDITED FINANCIAL STATEMENTS OF THE COMPANY FOR THE FINANCIAL YEAR ENDED 31.03.2020 AND THE REPORTS OF THE BOARD OF DIRECTORS AND THE AUDITORS THEREON;  B) THE AUDITED CONSOLIDATED FINANCIAL STATEMENTS OF THE COMPANYFOR THE FINANCIAL YEARENDED31.03.2020AND THE REPORT OF THE AUDITORS THEREON</t>
  </si>
  <si>
    <t>TO DECLARE A DIVIDEND ON EQUITY SHARES FOR THE YEAR ENDED MARCH 31, 2020</t>
  </si>
  <si>
    <t>TO APPOINT MS. ADITI PANANDIKAR (DIN 00179113) WHO RETIRES BY ROTATION AND BEING ELIGIBLE , OFFERSHERESELF FOR RE-APPOINTMENT</t>
  </si>
  <si>
    <t>TO APPOINT DR. (S.) VASUDHA V KAMAT (DIN 07500096)AS AN INDEPENDENT DIRECTOR OF THE cOMPANY TO HOLD OFFICE FOR A TERM OF FIVE YEARS FROM THE DATE OF THE AGM</t>
  </si>
  <si>
    <t>TO APPROVE THE REMUNERATION OF THE COST AUDITOR FOR THE FINANCIAL YEAR ENDING 31.03.2021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</si>
</sst>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0;[Red]0"/>
    <numFmt numFmtId="166" formatCode="0.0000;[Red]0.0000"/>
  </numFmts>
  <fonts count="22">
    <font>
      <sz val="11"/>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b/>
      <sz val="16"/>
      <name val="Calibri"/>
      <family val="2"/>
      <scheme val="minor"/>
    </font>
    <font>
      <sz val="10"/>
      <name val="Arial"/>
      <family val="2"/>
    </font>
    <font>
      <b/>
      <sz val="10"/>
      <name val="Arial"/>
      <family val="2"/>
    </font>
    <font>
      <sz val="11"/>
      <name val="Arial"/>
      <family val="2"/>
    </font>
    <font>
      <u/>
      <sz val="11"/>
      <color theme="10"/>
      <name val="Calibri"/>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b/>
      <sz val="10"/>
      <color indexed="8"/>
      <name val="Verdana"/>
      <family val="2"/>
    </font>
    <font>
      <sz val="10"/>
      <color indexed="8"/>
      <name val="Verdana"/>
      <family val="2"/>
    </font>
    <font>
      <b/>
      <sz val="10"/>
      <name val="Verdana"/>
      <family val="2"/>
    </font>
    <font>
      <b/>
      <sz val="11"/>
      <color rgb="FFD8D8D8"/>
      <name val="Calibri"/>
      <family val="2"/>
      <scheme val="minor"/>
    </font>
    <font>
      <sz val="11"/>
      <name val="Calibri"/>
      <family val="2"/>
      <scheme val="minor"/>
    </font>
    <font>
      <sz val="11"/>
      <color rgb="FFFF0000"/>
      <name val="Calibri"/>
      <family val="2"/>
      <scheme val="minor"/>
    </font>
    <font>
      <b/>
      <sz val="14"/>
      <color theme="0"/>
      <name val="Calibri"/>
      <family val="2"/>
      <scheme val="minor"/>
    </font>
  </fonts>
  <fills count="19">
    <fill>
      <patternFill patternType="none"/>
    </fill>
    <fill>
      <patternFill patternType="gray125"/>
    </fill>
    <fill>
      <patternFill patternType="solid">
        <fgColor theme="0"/>
        <bgColor theme="0"/>
      </patternFill>
    </fill>
    <fill>
      <patternFill patternType="solid">
        <fgColor rgb="FF92CDDC"/>
        <bgColor theme="0"/>
      </patternFill>
    </fill>
    <fill>
      <patternFill patternType="solid">
        <fgColor rgb="FF92CDDC"/>
        <bgColor indexed="64"/>
      </patternFill>
    </fill>
    <fill>
      <patternFill patternType="solid">
        <fgColor rgb="FFFFFFFF"/>
        <bgColor theme="0"/>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rgb="FFFFFFFF"/>
        <bgColor indexed="64"/>
      </patternFill>
    </fill>
    <fill>
      <patternFill patternType="solid">
        <fgColor indexed="65"/>
        <bgColor theme="0"/>
      </patternFill>
    </fill>
    <fill>
      <patternFill patternType="solid">
        <fgColor indexed="44"/>
        <bgColor theme="0"/>
      </patternFill>
    </fill>
    <fill>
      <patternFill patternType="solid">
        <fgColor indexed="9"/>
        <bgColor theme="0"/>
      </patternFill>
    </fill>
    <fill>
      <patternFill patternType="solid">
        <fgColor theme="9" tint="0.79998168889431442"/>
        <bgColor indexed="64"/>
      </patternFill>
    </fill>
    <fill>
      <patternFill patternType="solid">
        <fgColor rgb="FFDDEBF7"/>
        <bgColor indexed="64"/>
      </patternFill>
    </fill>
    <fill>
      <patternFill patternType="solid">
        <fgColor theme="9"/>
        <bgColor indexed="64"/>
      </patternFill>
    </fill>
    <fill>
      <patternFill patternType="solid">
        <fgColor theme="9" tint="0.39994506668294322"/>
        <bgColor indexed="64"/>
      </patternFill>
    </fill>
    <fill>
      <patternFill patternType="solid">
        <fgColor indexed="44"/>
        <bgColor indexed="64"/>
      </patternFill>
    </fill>
    <fill>
      <patternFill patternType="solid">
        <fgColor indexed="9"/>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theme="4" tint="0.59996337778862885"/>
      </bottom>
      <diagonal/>
    </border>
    <border>
      <left style="thin">
        <color auto="1"/>
      </left>
      <right style="thin">
        <color auto="1"/>
      </right>
      <top style="thin">
        <color theme="4" tint="0.59996337778862885"/>
      </top>
      <bottom style="thin">
        <color auto="1"/>
      </bottom>
      <diagonal/>
    </border>
    <border>
      <left style="thin">
        <color auto="1"/>
      </left>
      <right style="thin">
        <color auto="1"/>
      </right>
      <top style="thin">
        <color theme="4" tint="0.59996337778862885"/>
      </top>
      <bottom style="thin">
        <color theme="4" tint="0.59996337778862885"/>
      </bottom>
      <diagonal/>
    </border>
    <border>
      <left style="thin">
        <color auto="1"/>
      </left>
      <right/>
      <top style="thin">
        <color auto="1"/>
      </top>
      <bottom style="thin">
        <color theme="4" tint="0.59996337778862885"/>
      </bottom>
      <diagonal/>
    </border>
    <border>
      <left/>
      <right style="thin">
        <color auto="1"/>
      </right>
      <top style="thin">
        <color auto="1"/>
      </top>
      <bottom style="thin">
        <color theme="4" tint="0.59996337778862885"/>
      </bottom>
      <diagonal/>
    </border>
    <border>
      <left style="thin">
        <color auto="1"/>
      </left>
      <right/>
      <top style="thin">
        <color theme="4" tint="0.59996337778862885"/>
      </top>
      <bottom style="thin">
        <color theme="4" tint="0.59996337778862885"/>
      </bottom>
      <diagonal/>
    </border>
    <border>
      <left/>
      <right style="thin">
        <color auto="1"/>
      </right>
      <top style="thin">
        <color theme="4" tint="0.59996337778862885"/>
      </top>
      <bottom style="thin">
        <color theme="4" tint="0.59996337778862885"/>
      </bottom>
      <diagonal/>
    </border>
    <border>
      <left style="thin">
        <color auto="1"/>
      </left>
      <right/>
      <top style="thin">
        <color theme="4" tint="0.59996337778862885"/>
      </top>
      <bottom style="thin">
        <color auto="1"/>
      </bottom>
      <diagonal/>
    </border>
    <border>
      <left/>
      <right style="thin">
        <color auto="1"/>
      </right>
      <top style="thin">
        <color theme="4" tint="0.59996337778862885"/>
      </top>
      <bottom style="thin">
        <color auto="1"/>
      </bottom>
      <diagonal/>
    </border>
    <border>
      <left/>
      <right/>
      <top style="thin">
        <color auto="1"/>
      </top>
      <bottom style="thin">
        <color theme="4" tint="0.59996337778862885"/>
      </bottom>
      <diagonal/>
    </border>
    <border>
      <left/>
      <right/>
      <top style="thin">
        <color theme="4" tint="0.59996337778862885"/>
      </top>
      <bottom style="thin">
        <color theme="4" tint="0.59996337778862885"/>
      </bottom>
      <diagonal/>
    </border>
    <border>
      <left/>
      <right/>
      <top style="thin">
        <color theme="4" tint="0.59996337778862885"/>
      </top>
      <bottom style="thin">
        <color auto="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auto="1"/>
      </left>
      <right style="thin">
        <color auto="1"/>
      </right>
      <top style="thin">
        <color auto="1"/>
      </top>
      <bottom style="thin">
        <color theme="4" tint="0.39994506668294322"/>
      </bottom>
      <diagonal/>
    </border>
    <border>
      <left style="thin">
        <color auto="1"/>
      </left>
      <right style="thin">
        <color auto="1"/>
      </right>
      <top style="thin">
        <color theme="4" tint="0.39994506668294322"/>
      </top>
      <bottom style="thin">
        <color theme="4" tint="0.39994506668294322"/>
      </bottom>
      <diagonal/>
    </border>
    <border>
      <left style="thin">
        <color auto="1"/>
      </left>
      <right style="thin">
        <color auto="1"/>
      </right>
      <top style="thin">
        <color theme="4" tint="0.39994506668294322"/>
      </top>
      <bottom style="thin">
        <color auto="1"/>
      </bottom>
      <diagonal/>
    </border>
  </borders>
  <cellStyleXfs count="5">
    <xf numFmtId="0" fontId="0" fillId="0" borderId="0"/>
    <xf numFmtId="164" fontId="3" fillId="0" borderId="0" applyFont="0" applyFill="0" applyBorder="0" applyAlignment="0" applyProtection="0"/>
    <xf numFmtId="0" fontId="5" fillId="0" borderId="0"/>
    <xf numFmtId="0" fontId="8" fillId="0" borderId="0" applyNumberFormat="0" applyFill="0" applyBorder="0" applyAlignment="0" applyProtection="0">
      <alignment vertical="top"/>
      <protection locked="0"/>
    </xf>
    <xf numFmtId="0" fontId="13" fillId="0" borderId="0" applyNumberFormat="0" applyFill="0" applyBorder="0">
      <alignment vertical="center"/>
    </xf>
  </cellStyleXfs>
  <cellXfs count="205">
    <xf numFmtId="0" fontId="0" fillId="0" borderId="0" xfId="0"/>
    <xf numFmtId="0" fontId="0" fillId="2" borderId="0" xfId="0" applyFill="1" applyBorder="1" applyProtection="1"/>
    <xf numFmtId="0" fontId="0" fillId="2" borderId="0" xfId="0" applyFill="1" applyBorder="1" applyAlignment="1" applyProtection="1"/>
    <xf numFmtId="0" fontId="0" fillId="2" borderId="0" xfId="0" applyFill="1" applyBorder="1" applyAlignment="1" applyProtection="1">
      <alignment horizontal="center"/>
    </xf>
    <xf numFmtId="0" fontId="0" fillId="0" borderId="0" xfId="0" applyProtection="1"/>
    <xf numFmtId="0" fontId="0" fillId="0" borderId="0" xfId="0" applyBorder="1" applyAlignment="1" applyProtection="1">
      <alignment horizontal="center"/>
    </xf>
    <xf numFmtId="0" fontId="0" fillId="6" borderId="0" xfId="0" applyFill="1" applyBorder="1" applyAlignment="1" applyProtection="1">
      <alignment horizontal="center"/>
    </xf>
    <xf numFmtId="0" fontId="0" fillId="0" borderId="0" xfId="0" applyBorder="1" applyProtection="1"/>
    <xf numFmtId="0" fontId="0" fillId="6" borderId="0" xfId="0" applyFill="1" applyProtection="1"/>
    <xf numFmtId="0" fontId="0" fillId="6" borderId="2" xfId="0" applyFont="1" applyFill="1" applyBorder="1" applyAlignment="1" applyProtection="1"/>
    <xf numFmtId="0" fontId="0" fillId="6" borderId="3" xfId="0" applyFont="1" applyFill="1" applyBorder="1" applyAlignment="1" applyProtection="1"/>
    <xf numFmtId="0" fontId="1" fillId="6" borderId="4" xfId="0" applyFont="1" applyFill="1" applyBorder="1" applyAlignment="1" applyProtection="1"/>
    <xf numFmtId="0" fontId="0" fillId="0" borderId="1" xfId="0" applyBorder="1" applyAlignment="1" applyProtection="1">
      <alignment horizontal="center" vertical="center"/>
      <protection locked="0"/>
    </xf>
    <xf numFmtId="0" fontId="1" fillId="6" borderId="8" xfId="0" applyFont="1" applyFill="1" applyBorder="1" applyProtection="1"/>
    <xf numFmtId="0" fontId="1" fillId="6" borderId="10" xfId="0" applyFont="1" applyFill="1" applyBorder="1" applyProtection="1"/>
    <xf numFmtId="0" fontId="1" fillId="6" borderId="9" xfId="0" applyFont="1" applyFill="1" applyBorder="1" applyProtection="1"/>
    <xf numFmtId="0" fontId="1" fillId="7" borderId="1" xfId="0" applyFont="1" applyFill="1" applyBorder="1" applyProtection="1"/>
    <xf numFmtId="0" fontId="1" fillId="8" borderId="1" xfId="0" applyFont="1" applyFill="1" applyBorder="1" applyAlignment="1" applyProtection="1">
      <alignment horizontal="center" vertical="center"/>
    </xf>
    <xf numFmtId="0" fontId="1" fillId="8" borderId="1" xfId="0" applyFont="1" applyFill="1" applyBorder="1" applyAlignment="1" applyProtection="1">
      <alignment horizontal="center" vertical="center" wrapText="1"/>
    </xf>
    <xf numFmtId="0" fontId="1" fillId="8" borderId="1" xfId="0" quotePrefix="1" applyFont="1" applyFill="1" applyBorder="1" applyAlignment="1" applyProtection="1">
      <alignment horizontal="center" vertical="center" wrapText="1"/>
    </xf>
    <xf numFmtId="0" fontId="0" fillId="0" borderId="8" xfId="0" applyFont="1" applyBorder="1" applyAlignment="1" applyProtection="1">
      <alignment horizontal="left" vertical="center" indent="2"/>
    </xf>
    <xf numFmtId="0" fontId="0" fillId="0" borderId="9" xfId="0" applyFont="1" applyBorder="1" applyAlignment="1" applyProtection="1">
      <alignment horizontal="left" vertical="center" indent="2"/>
    </xf>
    <xf numFmtId="0" fontId="0" fillId="8" borderId="2" xfId="0" applyFill="1" applyBorder="1" applyAlignment="1" applyProtection="1">
      <alignment horizontal="right" vertical="center"/>
    </xf>
    <xf numFmtId="0" fontId="0" fillId="2" borderId="0" xfId="0" applyFill="1"/>
    <xf numFmtId="0" fontId="0" fillId="10" borderId="0" xfId="0" applyFill="1"/>
    <xf numFmtId="49" fontId="7" fillId="12" borderId="1" xfId="2" applyNumberFormat="1" applyFont="1" applyFill="1" applyBorder="1" applyAlignment="1">
      <alignment horizontal="center" vertical="center" wrapText="1"/>
    </xf>
    <xf numFmtId="0" fontId="8" fillId="10" borderId="0" xfId="3" applyFill="1" applyAlignment="1" applyProtection="1"/>
    <xf numFmtId="0" fontId="12" fillId="10" borderId="0" xfId="2" applyFont="1" applyFill="1" applyBorder="1" applyAlignment="1">
      <alignment vertical="center" wrapText="1"/>
    </xf>
    <xf numFmtId="0" fontId="8" fillId="10" borderId="0" xfId="3" applyFill="1" applyBorder="1" applyAlignment="1" applyProtection="1">
      <alignment vertical="center" wrapText="1"/>
    </xf>
    <xf numFmtId="0" fontId="11" fillId="10" borderId="1" xfId="4" applyFont="1" applyFill="1" applyBorder="1" applyAlignment="1">
      <alignment horizontal="center" vertical="center" wrapText="1"/>
    </xf>
    <xf numFmtId="0" fontId="8" fillId="10" borderId="4" xfId="3" applyFill="1" applyBorder="1" applyAlignment="1" applyProtection="1">
      <alignment vertical="center" wrapText="1"/>
    </xf>
    <xf numFmtId="0" fontId="11" fillId="10" borderId="0" xfId="4" applyFont="1" applyFill="1" applyBorder="1" applyAlignment="1">
      <alignment horizontal="justify" vertical="center" wrapText="1"/>
    </xf>
    <xf numFmtId="0" fontId="8" fillId="10" borderId="0" xfId="3" applyFill="1" applyBorder="1" applyAlignment="1" applyProtection="1">
      <alignment horizontal="justify" vertical="center" wrapText="1"/>
    </xf>
    <xf numFmtId="0" fontId="0" fillId="10" borderId="0" xfId="0" applyFill="1" applyAlignment="1"/>
    <xf numFmtId="0" fontId="0" fillId="0" borderId="9" xfId="0" applyBorder="1" applyAlignment="1" applyProtection="1">
      <alignment horizontal="left" vertical="center" indent="2"/>
    </xf>
    <xf numFmtId="0" fontId="1" fillId="7" borderId="1" xfId="0" applyFont="1" applyFill="1" applyBorder="1" applyAlignment="1" applyProtection="1">
      <alignment vertical="center" wrapText="1"/>
    </xf>
    <xf numFmtId="0" fontId="0" fillId="0" borderId="6" xfId="0" applyBorder="1" applyAlignment="1" applyProtection="1">
      <alignment horizontal="left" vertical="center" indent="2"/>
    </xf>
    <xf numFmtId="0" fontId="0" fillId="0" borderId="0" xfId="0"/>
    <xf numFmtId="0" fontId="0" fillId="0" borderId="0" xfId="0" applyBorder="1" applyAlignment="1" applyProtection="1">
      <alignment horizontal="center"/>
      <protection locked="0"/>
    </xf>
    <xf numFmtId="0" fontId="0" fillId="10" borderId="0" xfId="0" applyFill="1" applyAlignment="1">
      <alignment wrapText="1"/>
    </xf>
    <xf numFmtId="0" fontId="8" fillId="10" borderId="0" xfId="3" applyFill="1" applyAlignment="1" applyProtection="1">
      <alignment wrapText="1"/>
    </xf>
    <xf numFmtId="0" fontId="1" fillId="7" borderId="4" xfId="0" applyFont="1" applyFill="1" applyBorder="1" applyAlignment="1" applyProtection="1">
      <alignment horizontal="center" vertical="center"/>
    </xf>
    <xf numFmtId="0" fontId="18" fillId="7" borderId="2" xfId="0" applyFont="1" applyFill="1" applyBorder="1" applyAlignment="1" applyProtection="1">
      <alignment vertical="center"/>
      <protection hidden="1"/>
    </xf>
    <xf numFmtId="0" fontId="0" fillId="10" borderId="0" xfId="0" applyFill="1" applyAlignment="1">
      <alignment vertical="center" wrapText="1"/>
    </xf>
    <xf numFmtId="0" fontId="0" fillId="0" borderId="0" xfId="0" applyNumberFormat="1"/>
    <xf numFmtId="165" fontId="0" fillId="9" borderId="9" xfId="0" applyNumberFormat="1" applyFill="1" applyBorder="1" applyAlignment="1" applyProtection="1">
      <alignment horizontal="right"/>
      <protection locked="0"/>
    </xf>
    <xf numFmtId="49" fontId="0" fillId="0" borderId="0" xfId="0" applyNumberFormat="1"/>
    <xf numFmtId="165" fontId="19" fillId="0" borderId="8" xfId="0" applyNumberFormat="1" applyFont="1" applyFill="1" applyBorder="1" applyAlignment="1" applyProtection="1">
      <alignment horizontal="right"/>
      <protection locked="0"/>
    </xf>
    <xf numFmtId="166" fontId="19" fillId="14" borderId="8" xfId="0" applyNumberFormat="1" applyFont="1" applyFill="1" applyBorder="1" applyAlignment="1" applyProtection="1">
      <alignment horizontal="right"/>
      <protection hidden="1"/>
    </xf>
    <xf numFmtId="165" fontId="19" fillId="0" borderId="8" xfId="1" applyNumberFormat="1" applyFont="1" applyFill="1" applyBorder="1" applyAlignment="1" applyProtection="1">
      <alignment horizontal="right"/>
      <protection locked="0"/>
    </xf>
    <xf numFmtId="165" fontId="19" fillId="0" borderId="10" xfId="0" applyNumberFormat="1" applyFont="1" applyFill="1" applyBorder="1" applyAlignment="1" applyProtection="1">
      <alignment horizontal="right"/>
      <protection locked="0"/>
    </xf>
    <xf numFmtId="165" fontId="19" fillId="0" borderId="10" xfId="1" applyNumberFormat="1" applyFont="1" applyFill="1" applyBorder="1" applyAlignment="1" applyProtection="1">
      <alignment horizontal="right"/>
      <protection locked="0"/>
    </xf>
    <xf numFmtId="165" fontId="19" fillId="0" borderId="9" xfId="0" applyNumberFormat="1" applyFont="1" applyFill="1" applyBorder="1" applyAlignment="1" applyProtection="1">
      <alignment horizontal="right"/>
      <protection locked="0"/>
    </xf>
    <xf numFmtId="165" fontId="19" fillId="0" borderId="9" xfId="1" applyNumberFormat="1" applyFont="1" applyFill="1" applyBorder="1" applyAlignment="1" applyProtection="1">
      <alignment horizontal="right"/>
      <protection locked="0"/>
    </xf>
    <xf numFmtId="165" fontId="19" fillId="14" borderId="0" xfId="0" applyNumberFormat="1" applyFont="1" applyFill="1" applyAlignment="1" applyProtection="1">
      <alignment horizontal="right"/>
      <protection hidden="1"/>
    </xf>
    <xf numFmtId="165" fontId="19" fillId="14" borderId="1" xfId="0" applyNumberFormat="1" applyFont="1" applyFill="1" applyBorder="1" applyAlignment="1" applyProtection="1">
      <alignment horizontal="right"/>
      <protection hidden="1"/>
    </xf>
    <xf numFmtId="165" fontId="19" fillId="14" borderId="1" xfId="1" applyNumberFormat="1" applyFont="1" applyFill="1" applyBorder="1" applyAlignment="1" applyProtection="1">
      <alignment horizontal="right"/>
      <protection hidden="1"/>
    </xf>
    <xf numFmtId="49" fontId="0" fillId="9" borderId="6" xfId="0" applyNumberFormat="1" applyFill="1" applyBorder="1" applyAlignment="1" applyProtection="1">
      <alignment horizontal="center"/>
      <protection locked="0"/>
    </xf>
    <xf numFmtId="0" fontId="0" fillId="9" borderId="8" xfId="0" applyFill="1" applyBorder="1" applyProtection="1">
      <protection locked="0"/>
    </xf>
    <xf numFmtId="0" fontId="0" fillId="9" borderId="10" xfId="0" applyFill="1" applyBorder="1" applyProtection="1">
      <protection locked="0"/>
    </xf>
    <xf numFmtId="0" fontId="0" fillId="9" borderId="9" xfId="0" applyFill="1" applyBorder="1" applyProtection="1">
      <protection locked="0"/>
    </xf>
    <xf numFmtId="0" fontId="20" fillId="6" borderId="0" xfId="0" applyFont="1" applyFill="1" applyAlignment="1" applyProtection="1">
      <alignment vertical="center"/>
    </xf>
    <xf numFmtId="0" fontId="0" fillId="0" borderId="0" xfId="0" applyAlignment="1" applyProtection="1"/>
    <xf numFmtId="0" fontId="0" fillId="0" borderId="0" xfId="0" applyAlignment="1"/>
    <xf numFmtId="0" fontId="0" fillId="0" borderId="29" xfId="0" applyBorder="1" applyAlignment="1" applyProtection="1">
      <alignment horizontal="left" vertical="center" wrapText="1" indent="2"/>
    </xf>
    <xf numFmtId="165" fontId="0" fillId="5" borderId="29" xfId="0" applyNumberFormat="1" applyFont="1" applyFill="1" applyBorder="1" applyAlignment="1" applyProtection="1">
      <alignment horizontal="center" vertical="center"/>
      <protection locked="0"/>
    </xf>
    <xf numFmtId="0" fontId="0" fillId="0" borderId="30" xfId="0" applyBorder="1" applyAlignment="1" applyProtection="1">
      <alignment horizontal="left" vertical="center" wrapText="1" indent="2"/>
    </xf>
    <xf numFmtId="0" fontId="0" fillId="5" borderId="30" xfId="0" applyFont="1" applyFill="1" applyBorder="1" applyAlignment="1" applyProtection="1">
      <alignment horizontal="center" vertical="center"/>
      <protection locked="0"/>
    </xf>
    <xf numFmtId="0" fontId="19" fillId="5" borderId="30" xfId="0" applyFont="1" applyFill="1" applyBorder="1" applyAlignment="1" applyProtection="1">
      <alignment horizontal="center" vertical="center"/>
      <protection locked="0"/>
    </xf>
    <xf numFmtId="165" fontId="0" fillId="5" borderId="30" xfId="0" applyNumberFormat="1" applyFont="1" applyFill="1" applyBorder="1" applyAlignment="1" applyProtection="1">
      <alignment horizontal="center" vertical="center"/>
      <protection locked="0"/>
    </xf>
    <xf numFmtId="14" fontId="0" fillId="5" borderId="30" xfId="0" applyNumberFormat="1" applyFont="1" applyFill="1" applyBorder="1" applyAlignment="1" applyProtection="1">
      <alignment horizontal="center" vertical="center"/>
      <protection locked="0"/>
    </xf>
    <xf numFmtId="49" fontId="0" fillId="5" borderId="30" xfId="0" applyNumberFormat="1" applyFont="1" applyFill="1" applyBorder="1" applyAlignment="1" applyProtection="1">
      <alignment horizontal="center" vertical="center"/>
      <protection locked="0"/>
    </xf>
    <xf numFmtId="0" fontId="0" fillId="0" borderId="31" xfId="0" applyBorder="1" applyAlignment="1" applyProtection="1">
      <alignment horizontal="left" vertical="center" wrapText="1" indent="2"/>
    </xf>
    <xf numFmtId="49" fontId="0" fillId="5" borderId="31" xfId="0" applyNumberFormat="1" applyFont="1" applyFill="1" applyBorder="1" applyAlignment="1" applyProtection="1">
      <alignment horizontal="center" vertical="center"/>
      <protection locked="0"/>
    </xf>
    <xf numFmtId="49" fontId="0" fillId="5" borderId="30" xfId="0" applyNumberFormat="1" applyFont="1" applyFill="1" applyBorder="1" applyAlignment="1" applyProtection="1">
      <alignment horizontal="center" vertical="center"/>
    </xf>
    <xf numFmtId="0" fontId="21" fillId="15" borderId="0" xfId="0" applyFont="1" applyFill="1" applyAlignment="1">
      <alignment horizontal="center" vertical="center"/>
    </xf>
    <xf numFmtId="0" fontId="21" fillId="16" borderId="0" xfId="0" applyFont="1" applyFill="1" applyAlignment="1"/>
    <xf numFmtId="49" fontId="0" fillId="5" borderId="29" xfId="0" applyNumberFormat="1" applyFont="1" applyFill="1" applyBorder="1" applyAlignment="1" applyProtection="1">
      <alignment horizontal="center" vertical="center"/>
      <protection locked="0"/>
    </xf>
    <xf numFmtId="49" fontId="0" fillId="5" borderId="30" xfId="0" applyNumberFormat="1" applyFill="1" applyBorder="1" applyAlignment="1" applyProtection="1">
      <alignment horizontal="center" vertical="center"/>
      <protection locked="0"/>
    </xf>
    <xf numFmtId="0" fontId="8" fillId="10" borderId="2" xfId="3" applyFill="1" applyBorder="1" applyAlignment="1" applyProtection="1">
      <alignment vertical="center"/>
    </xf>
    <xf numFmtId="0" fontId="8" fillId="10" borderId="3" xfId="3" applyFill="1" applyBorder="1" applyAlignment="1" applyProtection="1">
      <alignment vertical="center"/>
    </xf>
    <xf numFmtId="0" fontId="8" fillId="10" borderId="4" xfId="3" applyFill="1" applyBorder="1" applyAlignment="1" applyProtection="1">
      <alignment vertical="center"/>
    </xf>
    <xf numFmtId="0" fontId="16" fillId="18" borderId="0" xfId="4" applyFont="1" applyFill="1" applyBorder="1" applyAlignment="1">
      <alignment horizontal="justify" vertical="top" wrapText="1"/>
    </xf>
    <xf numFmtId="165" fontId="0" fillId="9" borderId="8" xfId="0" applyNumberFormat="1" applyFill="1" applyBorder="1" applyAlignment="1" applyProtection="1">
      <alignment horizontal="right"/>
      <protection locked="0"/>
    </xf>
    <xf numFmtId="165" fontId="19" fillId="9" borderId="8" xfId="0" applyNumberFormat="1" applyFont="1" applyFill="1" applyBorder="1" applyAlignment="1" applyProtection="1">
      <alignment horizontal="right"/>
      <protection locked="0"/>
    </xf>
    <xf numFmtId="165" fontId="19" fillId="9" borderId="8" xfId="1" applyNumberFormat="1" applyFont="1" applyFill="1" applyBorder="1" applyAlignment="1" applyProtection="1">
      <alignment horizontal="right"/>
      <protection locked="0"/>
    </xf>
    <xf numFmtId="165" fontId="19" fillId="9" borderId="10" xfId="0" applyNumberFormat="1" applyFont="1" applyFill="1" applyBorder="1" applyAlignment="1" applyProtection="1">
      <alignment horizontal="right"/>
      <protection locked="0"/>
    </xf>
    <xf numFmtId="165" fontId="19" fillId="9" borderId="10" xfId="1" applyNumberFormat="1" applyFont="1" applyFill="1" applyBorder="1" applyAlignment="1" applyProtection="1">
      <alignment horizontal="right"/>
      <protection locked="0"/>
    </xf>
    <xf numFmtId="165" fontId="19" fillId="9" borderId="9" xfId="0" applyNumberFormat="1" applyFont="1" applyFill="1" applyBorder="1" applyAlignment="1" applyProtection="1">
      <alignment horizontal="right"/>
      <protection locked="0"/>
    </xf>
    <xf numFmtId="165" fontId="19" fillId="9" borderId="9" xfId="1" applyNumberFormat="1" applyFont="1" applyFill="1" applyBorder="1" applyAlignment="1" applyProtection="1">
      <alignment horizontal="right"/>
      <protection locked="0"/>
    </xf>
    <xf numFmtId="0" fontId="11" fillId="10" borderId="20" xfId="4" applyNumberFormat="1" applyFont="1" applyFill="1" applyBorder="1" applyAlignment="1">
      <alignment horizontal="justify" vertical="center"/>
    </xf>
    <xf numFmtId="0" fontId="11" fillId="10" borderId="0" xfId="4" applyNumberFormat="1" applyFont="1" applyFill="1" applyBorder="1" applyAlignment="1">
      <alignment horizontal="justify" vertical="center"/>
    </xf>
    <xf numFmtId="0" fontId="11" fillId="10" borderId="21" xfId="4" applyNumberFormat="1" applyFont="1" applyFill="1" applyBorder="1" applyAlignment="1">
      <alignment horizontal="justify" vertical="center"/>
    </xf>
    <xf numFmtId="0" fontId="6" fillId="11" borderId="2" xfId="2" applyFont="1" applyFill="1" applyBorder="1" applyAlignment="1">
      <alignment vertical="center" wrapText="1"/>
    </xf>
    <xf numFmtId="0" fontId="6" fillId="11" borderId="3" xfId="2" applyFont="1" applyFill="1" applyBorder="1" applyAlignment="1">
      <alignment vertical="center" wrapText="1"/>
    </xf>
    <xf numFmtId="0" fontId="6" fillId="11" borderId="4" xfId="2" applyFont="1" applyFill="1" applyBorder="1" applyAlignment="1">
      <alignment vertical="center" wrapText="1"/>
    </xf>
    <xf numFmtId="0" fontId="8" fillId="10" borderId="2" xfId="3" applyFill="1" applyBorder="1" applyAlignment="1" applyProtection="1">
      <alignment vertical="center"/>
    </xf>
    <xf numFmtId="0" fontId="8" fillId="10" borderId="3" xfId="3" applyFill="1" applyBorder="1" applyAlignment="1" applyProtection="1"/>
    <xf numFmtId="0" fontId="8" fillId="10" borderId="4" xfId="3" applyFill="1" applyBorder="1" applyAlignment="1" applyProtection="1"/>
    <xf numFmtId="0" fontId="8" fillId="10" borderId="3" xfId="3" applyFill="1" applyBorder="1" applyAlignment="1" applyProtection="1">
      <alignment vertical="center"/>
    </xf>
    <xf numFmtId="0" fontId="8" fillId="10" borderId="4" xfId="3" applyFill="1" applyBorder="1" applyAlignment="1" applyProtection="1">
      <alignment vertical="center"/>
    </xf>
    <xf numFmtId="0" fontId="9" fillId="11" borderId="2" xfId="2" applyFont="1" applyFill="1" applyBorder="1" applyAlignment="1">
      <alignment horizontal="center" vertical="center" wrapText="1"/>
    </xf>
    <xf numFmtId="0" fontId="10" fillId="11" borderId="3" xfId="2" applyFont="1" applyFill="1" applyBorder="1" applyAlignment="1">
      <alignment horizontal="center" vertical="center" wrapText="1"/>
    </xf>
    <xf numFmtId="0" fontId="10" fillId="11" borderId="4" xfId="2" applyFont="1" applyFill="1" applyBorder="1" applyAlignment="1">
      <alignment horizontal="center" vertical="center" wrapText="1"/>
    </xf>
    <xf numFmtId="0" fontId="11" fillId="10" borderId="5" xfId="2" applyNumberFormat="1" applyFont="1" applyFill="1" applyBorder="1" applyAlignment="1">
      <alignment horizontal="justify" vertical="center" wrapText="1"/>
    </xf>
    <xf numFmtId="0" fontId="11" fillId="10" borderId="7" xfId="2" applyNumberFormat="1" applyFont="1" applyFill="1" applyBorder="1" applyAlignment="1">
      <alignment horizontal="justify" vertical="center" wrapText="1"/>
    </xf>
    <xf numFmtId="0" fontId="14" fillId="11" borderId="2" xfId="4" applyFont="1" applyFill="1" applyBorder="1" applyAlignment="1">
      <alignment horizontal="center" vertical="center" wrapText="1"/>
    </xf>
    <xf numFmtId="0" fontId="14" fillId="11" borderId="3" xfId="4" applyFont="1" applyFill="1" applyBorder="1" applyAlignment="1">
      <alignment horizontal="center" vertical="center" wrapText="1"/>
    </xf>
    <xf numFmtId="0" fontId="14" fillId="11" borderId="4" xfId="4" applyFont="1" applyFill="1" applyBorder="1" applyAlignment="1">
      <alignment horizontal="center" vertical="center" wrapText="1"/>
    </xf>
    <xf numFmtId="0" fontId="11" fillId="12" borderId="20" xfId="4" applyFont="1" applyFill="1" applyBorder="1" applyAlignment="1">
      <alignment horizontal="justify" vertical="center" wrapText="1"/>
    </xf>
    <xf numFmtId="0" fontId="11" fillId="12" borderId="0" xfId="4" applyFont="1" applyFill="1" applyBorder="1" applyAlignment="1">
      <alignment horizontal="justify" vertical="center"/>
    </xf>
    <xf numFmtId="0" fontId="11" fillId="12" borderId="21" xfId="4" applyFont="1" applyFill="1" applyBorder="1" applyAlignment="1">
      <alignment horizontal="justify" vertical="center"/>
    </xf>
    <xf numFmtId="0" fontId="11" fillId="12" borderId="28" xfId="4" applyFont="1" applyFill="1" applyBorder="1" applyAlignment="1">
      <alignment vertical="center" wrapText="1"/>
    </xf>
    <xf numFmtId="0" fontId="11" fillId="12" borderId="0" xfId="4" applyFont="1" applyFill="1" applyBorder="1" applyAlignment="1">
      <alignment vertical="center" wrapText="1"/>
    </xf>
    <xf numFmtId="0" fontId="11" fillId="12" borderId="21" xfId="4" applyFont="1" applyFill="1" applyBorder="1" applyAlignment="1">
      <alignment vertical="center" wrapText="1"/>
    </xf>
    <xf numFmtId="0" fontId="15" fillId="12" borderId="2" xfId="4" applyFont="1" applyFill="1" applyBorder="1" applyAlignment="1">
      <alignment horizontal="justify" vertical="center" wrapText="1"/>
    </xf>
    <xf numFmtId="0" fontId="15" fillId="12" borderId="3" xfId="4" applyFont="1" applyFill="1" applyBorder="1" applyAlignment="1">
      <alignment horizontal="justify" vertical="center"/>
    </xf>
    <xf numFmtId="0" fontId="15" fillId="12" borderId="4" xfId="4" applyFont="1" applyFill="1" applyBorder="1" applyAlignment="1">
      <alignment horizontal="justify" vertical="center"/>
    </xf>
    <xf numFmtId="0" fontId="16" fillId="12" borderId="25" xfId="4" applyFont="1" applyFill="1" applyBorder="1" applyAlignment="1">
      <alignment horizontal="justify" vertical="center" wrapText="1"/>
    </xf>
    <xf numFmtId="0" fontId="16" fillId="12" borderId="26" xfId="4" applyFont="1" applyFill="1" applyBorder="1" applyAlignment="1">
      <alignment horizontal="justify" vertical="center" wrapText="1"/>
    </xf>
    <xf numFmtId="0" fontId="16" fillId="12" borderId="27" xfId="4" applyFont="1" applyFill="1" applyBorder="1" applyAlignment="1">
      <alignment horizontal="justify" vertical="center" wrapText="1"/>
    </xf>
    <xf numFmtId="0" fontId="11" fillId="10" borderId="22" xfId="4" applyFont="1" applyFill="1" applyBorder="1" applyAlignment="1">
      <alignment horizontal="justify" vertical="center"/>
    </xf>
    <xf numFmtId="0" fontId="11" fillId="10" borderId="23" xfId="4" applyFont="1" applyFill="1" applyBorder="1" applyAlignment="1">
      <alignment horizontal="justify" vertical="center"/>
    </xf>
    <xf numFmtId="0" fontId="11" fillId="10" borderId="24" xfId="4" applyFont="1" applyFill="1" applyBorder="1" applyAlignment="1">
      <alignment horizontal="justify" vertical="center"/>
    </xf>
    <xf numFmtId="0" fontId="14" fillId="11" borderId="2" xfId="4" applyFont="1" applyFill="1" applyBorder="1" applyAlignment="1">
      <alignment horizontal="center" vertical="center"/>
    </xf>
    <xf numFmtId="0" fontId="14" fillId="11" borderId="3" xfId="4" applyFont="1" applyFill="1" applyBorder="1" applyAlignment="1">
      <alignment horizontal="center" vertical="center"/>
    </xf>
    <xf numFmtId="0" fontId="14" fillId="11" borderId="4" xfId="4" applyFont="1" applyFill="1" applyBorder="1" applyAlignment="1">
      <alignment horizontal="center" vertical="center"/>
    </xf>
    <xf numFmtId="0" fontId="11" fillId="10" borderId="2" xfId="4" applyFont="1" applyFill="1" applyBorder="1" applyAlignment="1">
      <alignment vertical="center"/>
    </xf>
    <xf numFmtId="0" fontId="11" fillId="10" borderId="3" xfId="4" applyFont="1" applyFill="1" applyBorder="1" applyAlignment="1">
      <alignment vertical="center"/>
    </xf>
    <xf numFmtId="0" fontId="14" fillId="17" borderId="2" xfId="4" applyFont="1" applyFill="1" applyBorder="1" applyAlignment="1">
      <alignment horizontal="center" vertical="center" wrapText="1"/>
    </xf>
    <xf numFmtId="0" fontId="14" fillId="17" borderId="3" xfId="4" applyFont="1" applyFill="1" applyBorder="1" applyAlignment="1">
      <alignment horizontal="center" vertical="center" wrapText="1"/>
    </xf>
    <xf numFmtId="0" fontId="14" fillId="17" borderId="4" xfId="4" applyFont="1" applyFill="1" applyBorder="1" applyAlignment="1">
      <alignment horizontal="center" vertical="center" wrapText="1"/>
    </xf>
    <xf numFmtId="0" fontId="16" fillId="18" borderId="2" xfId="4" applyFont="1" applyFill="1" applyBorder="1" applyAlignment="1">
      <alignment horizontal="justify" vertical="top" wrapText="1"/>
    </xf>
    <xf numFmtId="0" fontId="16" fillId="18" borderId="3" xfId="4" applyFont="1" applyFill="1" applyBorder="1" applyAlignment="1">
      <alignment horizontal="justify" vertical="top" wrapText="1"/>
    </xf>
    <xf numFmtId="0" fontId="16" fillId="18" borderId="4" xfId="4" applyFont="1" applyFill="1" applyBorder="1" applyAlignment="1">
      <alignment horizontal="justify" vertical="top" wrapText="1"/>
    </xf>
    <xf numFmtId="0" fontId="11" fillId="10" borderId="1" xfId="4" applyNumberFormat="1" applyFont="1" applyFill="1" applyBorder="1" applyAlignment="1">
      <alignment horizontal="justify" vertical="center" wrapText="1"/>
    </xf>
    <xf numFmtId="0" fontId="11" fillId="12" borderId="0" xfId="4" applyFont="1" applyFill="1" applyBorder="1" applyAlignment="1">
      <alignment horizontal="justify" vertical="center" wrapText="1"/>
    </xf>
    <xf numFmtId="0" fontId="11" fillId="12" borderId="21" xfId="4" applyFont="1" applyFill="1" applyBorder="1" applyAlignment="1">
      <alignment horizontal="justify" vertical="center" wrapText="1"/>
    </xf>
    <xf numFmtId="0" fontId="17" fillId="12" borderId="2" xfId="4" applyFont="1" applyFill="1" applyBorder="1" applyAlignment="1">
      <alignment horizontal="justify" vertical="center"/>
    </xf>
    <xf numFmtId="0" fontId="0" fillId="0" borderId="3" xfId="0" applyBorder="1" applyAlignment="1"/>
    <xf numFmtId="0" fontId="0" fillId="0" borderId="4" xfId="0" applyBorder="1" applyAlignment="1"/>
    <xf numFmtId="0" fontId="11" fillId="12" borderId="2" xfId="4" applyFont="1" applyFill="1" applyBorder="1" applyAlignment="1">
      <alignment horizontal="justify" vertical="center" wrapText="1"/>
    </xf>
    <xf numFmtId="0" fontId="11" fillId="12" borderId="3" xfId="4" applyFont="1" applyFill="1" applyBorder="1" applyAlignment="1">
      <alignment horizontal="justify" vertical="center" wrapText="1"/>
    </xf>
    <xf numFmtId="0" fontId="11" fillId="12" borderId="4" xfId="4" applyFont="1" applyFill="1" applyBorder="1" applyAlignment="1">
      <alignment horizontal="justify" vertical="center" wrapText="1"/>
    </xf>
    <xf numFmtId="0" fontId="11" fillId="12" borderId="1" xfId="4" applyFont="1" applyFill="1" applyBorder="1" applyAlignment="1">
      <alignment horizontal="justify" vertical="center" wrapText="1"/>
    </xf>
    <xf numFmtId="0" fontId="4" fillId="3" borderId="2"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7" borderId="2" xfId="0" applyFont="1" applyFill="1" applyBorder="1" applyAlignment="1" applyProtection="1">
      <alignment horizontal="left" vertical="center" wrapText="1"/>
    </xf>
    <xf numFmtId="0" fontId="1" fillId="7" borderId="4" xfId="0" applyFont="1" applyFill="1" applyBorder="1" applyAlignment="1" applyProtection="1">
      <alignment horizontal="left" vertical="center" wrapText="1"/>
    </xf>
    <xf numFmtId="0" fontId="1" fillId="9" borderId="4" xfId="0" applyFont="1" applyFill="1" applyBorder="1" applyAlignment="1" applyProtection="1">
      <alignment horizontal="left" vertical="center" wrapText="1"/>
    </xf>
    <xf numFmtId="0" fontId="2" fillId="4" borderId="2" xfId="0" applyFont="1" applyFill="1" applyBorder="1" applyAlignment="1" applyProtection="1">
      <alignment horizontal="center"/>
    </xf>
    <xf numFmtId="0" fontId="2" fillId="4" borderId="3" xfId="0" applyFont="1" applyFill="1" applyBorder="1" applyAlignment="1" applyProtection="1">
      <alignment horizontal="center"/>
    </xf>
    <xf numFmtId="0" fontId="2" fillId="4" borderId="4" xfId="0" applyFont="1" applyFill="1" applyBorder="1" applyAlignment="1" applyProtection="1">
      <alignment horizontal="center"/>
    </xf>
    <xf numFmtId="0" fontId="1" fillId="8" borderId="2" xfId="0" applyFont="1" applyFill="1" applyBorder="1" applyAlignment="1" applyProtection="1">
      <alignment horizontal="center" vertical="center"/>
    </xf>
    <xf numFmtId="0" fontId="1" fillId="8" borderId="4" xfId="0" applyFont="1" applyFill="1" applyBorder="1" applyAlignment="1" applyProtection="1">
      <alignment horizontal="center" vertical="center"/>
    </xf>
    <xf numFmtId="0" fontId="1" fillId="6" borderId="5" xfId="0" applyFont="1" applyFill="1" applyBorder="1" applyAlignment="1" applyProtection="1">
      <alignment horizontal="left" vertical="center" wrapText="1"/>
    </xf>
    <xf numFmtId="0" fontId="1" fillId="6" borderId="6" xfId="0" applyFont="1" applyFill="1" applyBorder="1" applyAlignment="1" applyProtection="1">
      <alignment horizontal="left" vertical="center" wrapText="1"/>
    </xf>
    <xf numFmtId="0" fontId="1" fillId="6" borderId="7" xfId="0" applyFont="1" applyFill="1" applyBorder="1" applyAlignment="1" applyProtection="1">
      <alignment horizontal="left" vertical="center" wrapText="1"/>
    </xf>
    <xf numFmtId="165" fontId="19" fillId="0" borderId="5" xfId="1" applyNumberFormat="1" applyFont="1" applyFill="1" applyBorder="1" applyAlignment="1" applyProtection="1">
      <alignment horizontal="right" vertical="center"/>
      <protection locked="0"/>
    </xf>
    <xf numFmtId="165" fontId="19" fillId="0" borderId="6" xfId="1" applyNumberFormat="1" applyFont="1" applyFill="1" applyBorder="1" applyAlignment="1" applyProtection="1">
      <alignment horizontal="right" vertical="center"/>
      <protection locked="0"/>
    </xf>
    <xf numFmtId="165" fontId="19" fillId="0" borderId="7" xfId="1" applyNumberFormat="1" applyFont="1" applyFill="1" applyBorder="1" applyAlignment="1" applyProtection="1">
      <alignment horizontal="right" vertical="center"/>
      <protection locked="0"/>
    </xf>
    <xf numFmtId="0" fontId="0" fillId="6" borderId="2" xfId="0" applyFill="1" applyBorder="1" applyAlignment="1" applyProtection="1">
      <alignment horizontal="right" vertical="center"/>
    </xf>
    <xf numFmtId="0" fontId="0" fillId="6" borderId="3" xfId="0" applyFill="1" applyBorder="1" applyAlignment="1" applyProtection="1">
      <alignment horizontal="right" vertical="center"/>
    </xf>
    <xf numFmtId="0" fontId="0" fillId="6" borderId="4" xfId="0" applyFill="1" applyBorder="1" applyAlignment="1" applyProtection="1">
      <alignment horizontal="right" vertical="center"/>
    </xf>
    <xf numFmtId="4" fontId="0" fillId="6" borderId="2" xfId="0" applyNumberFormat="1" applyFill="1" applyBorder="1" applyAlignment="1" applyProtection="1">
      <alignment horizontal="center"/>
    </xf>
    <xf numFmtId="4" fontId="0" fillId="6" borderId="4" xfId="0" applyNumberFormat="1" applyFill="1" applyBorder="1" applyAlignment="1" applyProtection="1">
      <alignment horizontal="center"/>
    </xf>
    <xf numFmtId="0" fontId="1" fillId="13" borderId="2" xfId="0" applyFont="1" applyFill="1" applyBorder="1" applyAlignment="1" applyProtection="1">
      <alignment horizontal="right" vertical="center" indent="2"/>
    </xf>
    <xf numFmtId="0" fontId="1" fillId="13" borderId="3" xfId="0" applyFont="1" applyFill="1" applyBorder="1" applyAlignment="1" applyProtection="1">
      <alignment horizontal="right" vertical="center" indent="2"/>
    </xf>
    <xf numFmtId="0" fontId="1" fillId="13" borderId="4" xfId="0" applyFont="1" applyFill="1" applyBorder="1" applyAlignment="1" applyProtection="1">
      <alignment horizontal="right" vertical="center" indent="2"/>
    </xf>
    <xf numFmtId="0" fontId="0" fillId="6" borderId="3" xfId="0" applyNumberFormat="1" applyFont="1" applyFill="1" applyBorder="1" applyAlignment="1" applyProtection="1">
      <alignment horizontal="center" vertical="center"/>
      <protection locked="0"/>
    </xf>
    <xf numFmtId="0" fontId="0" fillId="6" borderId="4" xfId="0" applyNumberFormat="1" applyFont="1" applyFill="1" applyBorder="1" applyAlignment="1" applyProtection="1">
      <alignment horizontal="center" vertical="center"/>
      <protection locked="0"/>
    </xf>
    <xf numFmtId="0" fontId="19" fillId="0" borderId="11" xfId="0" applyFont="1" applyFill="1" applyBorder="1" applyAlignment="1" applyProtection="1">
      <alignment horizontal="center" vertical="center" wrapText="1"/>
      <protection locked="0"/>
    </xf>
    <xf numFmtId="0" fontId="19" fillId="0" borderId="17" xfId="0" applyFont="1" applyFill="1" applyBorder="1" applyAlignment="1" applyProtection="1">
      <alignment horizontal="center" vertical="center" wrapText="1"/>
      <protection locked="0"/>
    </xf>
    <xf numFmtId="0" fontId="19" fillId="0" borderId="12" xfId="0" applyFont="1" applyFill="1" applyBorder="1" applyAlignment="1" applyProtection="1">
      <alignment horizontal="center" vertical="center" wrapText="1"/>
      <protection locked="0"/>
    </xf>
    <xf numFmtId="0" fontId="19" fillId="0" borderId="13" xfId="0" applyFont="1" applyFill="1" applyBorder="1" applyAlignment="1" applyProtection="1">
      <alignment horizontal="center" vertical="center" wrapText="1"/>
      <protection locked="0"/>
    </xf>
    <xf numFmtId="0" fontId="19" fillId="0" borderId="18" xfId="0" applyFont="1" applyFill="1" applyBorder="1" applyAlignment="1" applyProtection="1">
      <alignment horizontal="center" vertical="center" wrapText="1"/>
      <protection locked="0"/>
    </xf>
    <xf numFmtId="0" fontId="19" fillId="0" borderId="14" xfId="0" applyFont="1" applyFill="1" applyBorder="1" applyAlignment="1" applyProtection="1">
      <alignment horizontal="center" vertical="center" wrapText="1"/>
      <protection locked="0"/>
    </xf>
    <xf numFmtId="0" fontId="19" fillId="0" borderId="15" xfId="0" applyFont="1" applyFill="1" applyBorder="1" applyAlignment="1" applyProtection="1">
      <alignment horizontal="center" vertical="center" wrapText="1"/>
      <protection locked="0"/>
    </xf>
    <xf numFmtId="0" fontId="19" fillId="0" borderId="19" xfId="0" applyFont="1" applyFill="1" applyBorder="1" applyAlignment="1" applyProtection="1">
      <alignment horizontal="center" vertical="center" wrapText="1"/>
      <protection locked="0"/>
    </xf>
    <xf numFmtId="0" fontId="19" fillId="0" borderId="16" xfId="0" applyFont="1" applyFill="1" applyBorder="1" applyAlignment="1" applyProtection="1">
      <alignment horizontal="center" vertical="center" wrapText="1"/>
      <protection locked="0"/>
    </xf>
    <xf numFmtId="0" fontId="1" fillId="6" borderId="11" xfId="0" applyFont="1" applyFill="1" applyBorder="1" applyAlignment="1" applyProtection="1">
      <alignment horizontal="right" vertical="center" wrapText="1" indent="1"/>
    </xf>
    <xf numFmtId="0" fontId="1" fillId="6" borderId="17" xfId="0" applyFont="1" applyFill="1" applyBorder="1" applyAlignment="1" applyProtection="1">
      <alignment horizontal="right" vertical="center" wrapText="1" indent="1"/>
    </xf>
    <xf numFmtId="0" fontId="1" fillId="6" borderId="12" xfId="0" applyFont="1" applyFill="1" applyBorder="1" applyAlignment="1" applyProtection="1">
      <alignment horizontal="right" vertical="center" wrapText="1" indent="1"/>
    </xf>
    <xf numFmtId="0" fontId="1" fillId="6" borderId="13" xfId="0" applyFont="1" applyFill="1" applyBorder="1" applyAlignment="1" applyProtection="1">
      <alignment horizontal="right" vertical="center" wrapText="1" indent="1"/>
    </xf>
    <xf numFmtId="0" fontId="1" fillId="6" borderId="18" xfId="0" applyFont="1" applyFill="1" applyBorder="1" applyAlignment="1" applyProtection="1">
      <alignment horizontal="right" vertical="center" wrapText="1" indent="1"/>
    </xf>
    <xf numFmtId="0" fontId="1" fillId="6" borderId="14" xfId="0" applyFont="1" applyFill="1" applyBorder="1" applyAlignment="1" applyProtection="1">
      <alignment horizontal="right" vertical="center" wrapText="1" indent="1"/>
    </xf>
    <xf numFmtId="0" fontId="1" fillId="6" borderId="15" xfId="0" applyFont="1" applyFill="1" applyBorder="1" applyAlignment="1" applyProtection="1">
      <alignment horizontal="right" vertical="center" wrapText="1" indent="1"/>
    </xf>
    <xf numFmtId="0" fontId="1" fillId="6" borderId="19" xfId="0" applyFont="1" applyFill="1" applyBorder="1" applyAlignment="1" applyProtection="1">
      <alignment horizontal="right" vertical="center" wrapText="1" indent="1"/>
    </xf>
    <xf numFmtId="0" fontId="1" fillId="6" borderId="16" xfId="0" applyFont="1" applyFill="1" applyBorder="1" applyAlignment="1" applyProtection="1">
      <alignment horizontal="right" vertical="center" wrapText="1" indent="1"/>
    </xf>
    <xf numFmtId="0" fontId="2" fillId="4" borderId="3" xfId="0" applyFont="1" applyFill="1" applyBorder="1" applyAlignment="1" applyProtection="1">
      <alignment horizontal="center" vertical="center"/>
    </xf>
    <xf numFmtId="0" fontId="1" fillId="8" borderId="2" xfId="0" applyFont="1" applyFill="1" applyBorder="1" applyAlignment="1" applyProtection="1">
      <alignment horizontal="left" vertical="center"/>
    </xf>
    <xf numFmtId="0" fontId="1" fillId="8" borderId="4" xfId="0" applyFont="1" applyFill="1" applyBorder="1" applyAlignment="1" applyProtection="1">
      <alignment horizontal="left" vertical="center"/>
    </xf>
    <xf numFmtId="0" fontId="0" fillId="6" borderId="8" xfId="0" applyFill="1" applyBorder="1" applyAlignment="1" applyProtection="1">
      <alignment horizontal="left"/>
    </xf>
    <xf numFmtId="0" fontId="0" fillId="6" borderId="10" xfId="0" applyFill="1" applyBorder="1" applyAlignment="1" applyProtection="1">
      <alignment horizontal="left"/>
    </xf>
    <xf numFmtId="0" fontId="0" fillId="6" borderId="9" xfId="0" applyFill="1" applyBorder="1" applyAlignment="1" applyProtection="1">
      <alignment horizontal="left"/>
    </xf>
    <xf numFmtId="165" fontId="19" fillId="9" borderId="5" xfId="1" applyNumberFormat="1" applyFont="1" applyFill="1" applyBorder="1" applyAlignment="1" applyProtection="1">
      <alignment horizontal="right" vertical="center"/>
      <protection locked="0"/>
    </xf>
    <xf numFmtId="165" fontId="19" fillId="9" borderId="6" xfId="1" applyNumberFormat="1" applyFont="1" applyFill="1" applyBorder="1" applyAlignment="1" applyProtection="1">
      <alignment horizontal="right" vertical="center"/>
      <protection locked="0"/>
    </xf>
    <xf numFmtId="165" fontId="19" fillId="9" borderId="7" xfId="1" applyNumberFormat="1" applyFont="1" applyFill="1" applyBorder="1" applyAlignment="1" applyProtection="1">
      <alignment horizontal="right" vertical="center"/>
      <protection locked="0"/>
    </xf>
    <xf numFmtId="0" fontId="19" fillId="9" borderId="11" xfId="0" applyFont="1" applyFill="1" applyBorder="1" applyAlignment="1" applyProtection="1">
      <alignment horizontal="center" vertical="center" wrapText="1"/>
      <protection locked="0"/>
    </xf>
    <xf numFmtId="0" fontId="19" fillId="9" borderId="13" xfId="0" applyFont="1" applyFill="1" applyBorder="1" applyAlignment="1" applyProtection="1">
      <alignment horizontal="center" vertical="center" wrapText="1"/>
      <protection locked="0"/>
    </xf>
    <xf numFmtId="0" fontId="19" fillId="9" borderId="15" xfId="0" applyFont="1" applyFill="1" applyBorder="1" applyAlignment="1" applyProtection="1">
      <alignment horizontal="center" vertical="center" wrapText="1"/>
      <protection locked="0"/>
    </xf>
    <xf numFmtId="0" fontId="0" fillId="9" borderId="3" xfId="0" applyNumberFormat="1" applyFont="1" applyFill="1" applyBorder="1" applyAlignment="1" applyProtection="1">
      <alignment horizontal="center" vertical="center"/>
      <protection locked="0"/>
    </xf>
    <xf numFmtId="165" fontId="1" fillId="14" borderId="4" xfId="0" applyNumberFormat="1" applyFont="1" applyFill="1" applyBorder="1" applyAlignment="1" applyProtection="1">
      <alignment vertical="center" wrapText="1"/>
    </xf>
  </cellXfs>
  <cellStyles count="5">
    <cellStyle name="Comma" xfId="1" builtinId="3"/>
    <cellStyle name="Hyperlink" xfId="3" builtinId="8"/>
    <cellStyle name="Normal" xfId="0" builtinId="0"/>
    <cellStyle name="Normal 2" xfId="4"/>
    <cellStyle name="Normal 2 4" xfId="2"/>
  </cellStyles>
  <dxfs count="0"/>
  <tableStyles count="0" defaultTableStyle="TableStyleMedium2" defaultPivotStyle="PivotStyleLight16"/>
  <colors>
    <mruColors>
      <color rgb="FFC0504D"/>
      <color rgb="FF9B2D2A"/>
      <color rgb="FF92CDDC"/>
      <color rgb="FFD8D8D8"/>
      <color rgb="FF92F0DC"/>
      <color rgb="FF7B1B1B"/>
      <color rgb="FF538D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General Info'!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Scrutinizer Details'!A1"/><Relationship Id="rId2" Type="http://schemas.openxmlformats.org/officeDocument/2006/relationships/image" Target="../media/image3.png"/><Relationship Id="rId1" Type="http://schemas.openxmlformats.org/officeDocument/2006/relationships/hyperlink" Target="#Index!A1"/><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hyperlink" Target="#'Voting Results'!A1"/><Relationship Id="rId2" Type="http://schemas.openxmlformats.org/officeDocument/2006/relationships/image" Target="../media/image3.png"/><Relationship Id="rId1" Type="http://schemas.openxmlformats.org/officeDocument/2006/relationships/hyperlink" Target="#'General Info'!A1"/><Relationship Id="rId4"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General Info'!A1"/></Relationships>
</file>

<file path=xl/drawings/drawing1.xml><?xml version="1.0" encoding="utf-8"?>
<xdr:wsDr xmlns:xdr="http://schemas.openxmlformats.org/drawingml/2006/spreadsheetDrawing" xmlns:a="http://schemas.openxmlformats.org/drawingml/2006/main">
  <xdr:twoCellAnchor editAs="oneCell">
    <xdr:from>
      <xdr:col>9</xdr:col>
      <xdr:colOff>361952</xdr:colOff>
      <xdr:row>0</xdr:row>
      <xdr:rowOff>0</xdr:rowOff>
    </xdr:from>
    <xdr:to>
      <xdr:col>9</xdr:col>
      <xdr:colOff>361952</xdr:colOff>
      <xdr:row>5</xdr:row>
      <xdr:rowOff>57150</xdr:rowOff>
    </xdr:to>
    <xdr:pic>
      <xdr:nvPicPr>
        <xdr:cNvPr id="2" name="Picture 1" descr="BSE Logo.png"/>
        <xdr:cNvPicPr>
          <a:picLocks noChangeAspect="1"/>
        </xdr:cNvPicPr>
      </xdr:nvPicPr>
      <xdr:blipFill>
        <a:blip xmlns:r="http://schemas.openxmlformats.org/officeDocument/2006/relationships" r:embed="rId1" cstate="print"/>
        <a:stretch>
          <a:fillRect/>
        </a:stretch>
      </xdr:blipFill>
      <xdr:spPr>
        <a:xfrm>
          <a:off x="6257927" y="0"/>
          <a:ext cx="1857373" cy="1009650"/>
        </a:xfrm>
        <a:prstGeom prst="rect">
          <a:avLst/>
        </a:prstGeom>
      </xdr:spPr>
    </xdr:pic>
    <xdr:clientData/>
  </xdr:twoCellAnchor>
  <xdr:twoCellAnchor editAs="oneCell">
    <xdr:from>
      <xdr:col>9</xdr:col>
      <xdr:colOff>152400</xdr:colOff>
      <xdr:row>0</xdr:row>
      <xdr:rowOff>0</xdr:rowOff>
    </xdr:from>
    <xdr:to>
      <xdr:col>11</xdr:col>
      <xdr:colOff>209550</xdr:colOff>
      <xdr:row>4</xdr:row>
      <xdr:rowOff>164808</xdr:rowOff>
    </xdr:to>
    <xdr:pic>
      <xdr:nvPicPr>
        <xdr:cNvPr id="3" name="Picture 2" descr="BSE Logo.png"/>
        <xdr:cNvPicPr>
          <a:picLocks noChangeAspect="1"/>
        </xdr:cNvPicPr>
      </xdr:nvPicPr>
      <xdr:blipFill>
        <a:blip xmlns:r="http://schemas.openxmlformats.org/officeDocument/2006/relationships" r:embed="rId1" cstate="print"/>
        <a:stretch>
          <a:fillRect/>
        </a:stretch>
      </xdr:blipFill>
      <xdr:spPr>
        <a:xfrm>
          <a:off x="5791200" y="0"/>
          <a:ext cx="1704975" cy="926808"/>
        </a:xfrm>
        <a:prstGeom prst="rect">
          <a:avLst/>
        </a:prstGeom>
      </xdr:spPr>
    </xdr:pic>
    <xdr:clientData/>
  </xdr:twoCellAnchor>
  <xdr:twoCellAnchor editAs="oneCell">
    <xdr:from>
      <xdr:col>9</xdr:col>
      <xdr:colOff>676275</xdr:colOff>
      <xdr:row>55</xdr:row>
      <xdr:rowOff>47626</xdr:rowOff>
    </xdr:from>
    <xdr:to>
      <xdr:col>9</xdr:col>
      <xdr:colOff>1334700</xdr:colOff>
      <xdr:row>56</xdr:row>
      <xdr:rowOff>40795</xdr:rowOff>
    </xdr:to>
    <xdr:pic>
      <xdr:nvPicPr>
        <xdr:cNvPr id="8" name="Picture 7">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6572250" y="9906001"/>
          <a:ext cx="658425" cy="31701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314325</xdr:colOff>
      <xdr:row>6</xdr:row>
      <xdr:rowOff>123825</xdr:rowOff>
    </xdr:from>
    <xdr:to>
      <xdr:col>5</xdr:col>
      <xdr:colOff>180975</xdr:colOff>
      <xdr:row>6</xdr:row>
      <xdr:rowOff>390525</xdr:rowOff>
    </xdr:to>
    <xdr:sp macro="[0]!home" textlink="">
      <xdr:nvSpPr>
        <xdr:cNvPr id="2" name="Rounded Rectangle 1"/>
        <xdr:cNvSpPr/>
      </xdr:nvSpPr>
      <xdr:spPr>
        <a:xfrm>
          <a:off x="676275" y="123825"/>
          <a:ext cx="866775" cy="266700"/>
        </a:xfrm>
        <a:prstGeom prst="roundRect">
          <a:avLst/>
        </a:prstGeom>
        <a:solidFill>
          <a:srgbClr val="C0504D"/>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b="1"/>
            <a:t>Home</a:t>
          </a:r>
        </a:p>
      </xdr:txBody>
    </xdr:sp>
    <xdr:clientData/>
  </xdr:twoCellAnchor>
  <xdr:twoCellAnchor>
    <xdr:from>
      <xdr:col>5</xdr:col>
      <xdr:colOff>238125</xdr:colOff>
      <xdr:row>6</xdr:row>
      <xdr:rowOff>114300</xdr:rowOff>
    </xdr:from>
    <xdr:to>
      <xdr:col>5</xdr:col>
      <xdr:colOff>975472</xdr:colOff>
      <xdr:row>6</xdr:row>
      <xdr:rowOff>390525</xdr:rowOff>
    </xdr:to>
    <xdr:sp macro="[0]!'ValidateResolution 1'" textlink="">
      <xdr:nvSpPr>
        <xdr:cNvPr id="3" name="Rounded Rectangle 2"/>
        <xdr:cNvSpPr/>
      </xdr:nvSpPr>
      <xdr:spPr>
        <a:xfrm>
          <a:off x="1600200" y="114300"/>
          <a:ext cx="737347" cy="276225"/>
        </a:xfrm>
        <a:prstGeom prst="roundRect">
          <a:avLst/>
        </a:prstGeom>
        <a:solidFill>
          <a:srgbClr val="C0504D"/>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b="1">
              <a:solidFill>
                <a:schemeClr val="bg1"/>
              </a:solidFill>
            </a:rPr>
            <a:t>Validate</a:t>
          </a:r>
        </a:p>
      </xdr:txBody>
    </xdr:sp>
    <xdr:clientData/>
  </xdr:twoCellAnchor>
  <xdr:twoCellAnchor>
    <xdr:from>
      <xdr:col>11</xdr:col>
      <xdr:colOff>57150</xdr:colOff>
      <xdr:row>27</xdr:row>
      <xdr:rowOff>57149</xdr:rowOff>
    </xdr:from>
    <xdr:to>
      <xdr:col>12</xdr:col>
      <xdr:colOff>1000125</xdr:colOff>
      <xdr:row>27</xdr:row>
      <xdr:rowOff>276225</xdr:rowOff>
    </xdr:to>
    <xdr:sp macro="[0]!opentextblock" textlink="">
      <xdr:nvSpPr>
        <xdr:cNvPr id="4" name="Rounded Rectangle 3"/>
        <xdr:cNvSpPr/>
      </xdr:nvSpPr>
      <xdr:spPr>
        <a:xfrm>
          <a:off x="8343900" y="6400799"/>
          <a:ext cx="1990725" cy="219076"/>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Add Notes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247650</xdr:colOff>
      <xdr:row>3</xdr:row>
      <xdr:rowOff>104775</xdr:rowOff>
    </xdr:from>
    <xdr:to>
      <xdr:col>4</xdr:col>
      <xdr:colOff>876300</xdr:colOff>
      <xdr:row>3</xdr:row>
      <xdr:rowOff>371475</xdr:rowOff>
    </xdr:to>
    <xdr:sp macro="[0]!home" textlink="">
      <xdr:nvSpPr>
        <xdr:cNvPr id="2" name="Rounded Rectangle 1"/>
        <xdr:cNvSpPr/>
      </xdr:nvSpPr>
      <xdr:spPr>
        <a:xfrm>
          <a:off x="619125" y="676275"/>
          <a:ext cx="628650" cy="266700"/>
        </a:xfrm>
        <a:prstGeom prst="roundRect">
          <a:avLst/>
        </a:prstGeom>
        <a:solidFill>
          <a:srgbClr val="C0504D"/>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b="1"/>
            <a:t>Home</a:t>
          </a:r>
        </a:p>
      </xdr:txBody>
    </xdr:sp>
    <xdr:clientData/>
  </xdr:twoCellAnchor>
  <xdr:twoCellAnchor>
    <xdr:from>
      <xdr:col>4</xdr:col>
      <xdr:colOff>933450</xdr:colOff>
      <xdr:row>3</xdr:row>
      <xdr:rowOff>95250</xdr:rowOff>
    </xdr:from>
    <xdr:to>
      <xdr:col>4</xdr:col>
      <xdr:colOff>1647825</xdr:colOff>
      <xdr:row>3</xdr:row>
      <xdr:rowOff>371475</xdr:rowOff>
    </xdr:to>
    <xdr:sp macro="[0]!'ValidateGeneralInfo 1'" textlink="">
      <xdr:nvSpPr>
        <xdr:cNvPr id="3" name="Rounded Rectangle 2"/>
        <xdr:cNvSpPr/>
      </xdr:nvSpPr>
      <xdr:spPr>
        <a:xfrm>
          <a:off x="1304925" y="666750"/>
          <a:ext cx="714375" cy="276225"/>
        </a:xfrm>
        <a:prstGeom prst="roundRect">
          <a:avLst/>
        </a:prstGeom>
        <a:solidFill>
          <a:srgbClr val="C0504D"/>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b="1">
              <a:solidFill>
                <a:schemeClr val="bg1"/>
              </a:solidFill>
            </a:rPr>
            <a:t>Validate</a:t>
          </a:r>
        </a:p>
      </xdr:txBody>
    </xdr:sp>
    <xdr:clientData/>
  </xdr:twoCellAnchor>
  <xdr:twoCellAnchor editAs="oneCell">
    <xdr:from>
      <xdr:col>4</xdr:col>
      <xdr:colOff>0</xdr:colOff>
      <xdr:row>16</xdr:row>
      <xdr:rowOff>0</xdr:rowOff>
    </xdr:from>
    <xdr:to>
      <xdr:col>4</xdr:col>
      <xdr:colOff>664522</xdr:colOff>
      <xdr:row>16</xdr:row>
      <xdr:rowOff>323849</xdr:rowOff>
    </xdr:to>
    <xdr:pic>
      <xdr:nvPicPr>
        <xdr:cNvPr id="5" name="Picture 4">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762000" y="2457450"/>
          <a:ext cx="664522" cy="323849"/>
        </a:xfrm>
        <a:prstGeom prst="rect">
          <a:avLst/>
        </a:prstGeom>
      </xdr:spPr>
    </xdr:pic>
    <xdr:clientData/>
  </xdr:twoCellAnchor>
  <xdr:twoCellAnchor editAs="oneCell">
    <xdr:from>
      <xdr:col>5</xdr:col>
      <xdr:colOff>1171575</xdr:colOff>
      <xdr:row>16</xdr:row>
      <xdr:rowOff>0</xdr:rowOff>
    </xdr:from>
    <xdr:to>
      <xdr:col>5</xdr:col>
      <xdr:colOff>1830000</xdr:colOff>
      <xdr:row>16</xdr:row>
      <xdr:rowOff>323849</xdr:rowOff>
    </xdr:to>
    <xdr:pic>
      <xdr:nvPicPr>
        <xdr:cNvPr id="6" name="Picture 5">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4410075" y="2457450"/>
          <a:ext cx="658425" cy="323849"/>
        </a:xfrm>
        <a:prstGeom prst="rect">
          <a:avLst/>
        </a:prstGeom>
      </xdr:spPr>
    </xdr:pic>
    <xdr:clientData/>
  </xdr:twoCellAnchor>
  <xdr:twoCellAnchor>
    <xdr:from>
      <xdr:col>4</xdr:col>
      <xdr:colOff>1752600</xdr:colOff>
      <xdr:row>3</xdr:row>
      <xdr:rowOff>95250</xdr:rowOff>
    </xdr:from>
    <xdr:to>
      <xdr:col>4</xdr:col>
      <xdr:colOff>2686050</xdr:colOff>
      <xdr:row>3</xdr:row>
      <xdr:rowOff>361950</xdr:rowOff>
    </xdr:to>
    <xdr:sp macro="[0]!PickInputFile" textlink="">
      <xdr:nvSpPr>
        <xdr:cNvPr id="7" name="Rounded Rectangle 6"/>
        <xdr:cNvSpPr/>
      </xdr:nvSpPr>
      <xdr:spPr>
        <a:xfrm>
          <a:off x="2114550" y="95250"/>
          <a:ext cx="933450" cy="266700"/>
        </a:xfrm>
        <a:prstGeom prst="roundRect">
          <a:avLst/>
        </a:prstGeom>
        <a:solidFill>
          <a:srgbClr val="C0504D"/>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a:t>Import  XML</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257175</xdr:colOff>
      <xdr:row>6</xdr:row>
      <xdr:rowOff>104775</xdr:rowOff>
    </xdr:from>
    <xdr:to>
      <xdr:col>4</xdr:col>
      <xdr:colOff>885825</xdr:colOff>
      <xdr:row>6</xdr:row>
      <xdr:rowOff>371475</xdr:rowOff>
    </xdr:to>
    <xdr:sp macro="[0]!home" textlink="">
      <xdr:nvSpPr>
        <xdr:cNvPr id="2" name="Rounded Rectangle 1"/>
        <xdr:cNvSpPr/>
      </xdr:nvSpPr>
      <xdr:spPr>
        <a:xfrm>
          <a:off x="619125" y="104775"/>
          <a:ext cx="628650" cy="266700"/>
        </a:xfrm>
        <a:prstGeom prst="roundRect">
          <a:avLst/>
        </a:prstGeom>
        <a:solidFill>
          <a:srgbClr val="C0504D"/>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b="1"/>
            <a:t>Home</a:t>
          </a:r>
        </a:p>
      </xdr:txBody>
    </xdr:sp>
    <xdr:clientData/>
  </xdr:twoCellAnchor>
  <xdr:twoCellAnchor>
    <xdr:from>
      <xdr:col>4</xdr:col>
      <xdr:colOff>942975</xdr:colOff>
      <xdr:row>6</xdr:row>
      <xdr:rowOff>95250</xdr:rowOff>
    </xdr:from>
    <xdr:to>
      <xdr:col>4</xdr:col>
      <xdr:colOff>1657350</xdr:colOff>
      <xdr:row>6</xdr:row>
      <xdr:rowOff>371475</xdr:rowOff>
    </xdr:to>
    <xdr:sp macro="[0]!'ValidateScrutinizer 1'" textlink="">
      <xdr:nvSpPr>
        <xdr:cNvPr id="3" name="Rounded Rectangle 2"/>
        <xdr:cNvSpPr/>
      </xdr:nvSpPr>
      <xdr:spPr>
        <a:xfrm>
          <a:off x="1304925" y="95250"/>
          <a:ext cx="714375" cy="276225"/>
        </a:xfrm>
        <a:prstGeom prst="roundRect">
          <a:avLst/>
        </a:prstGeom>
        <a:solidFill>
          <a:srgbClr val="C0504D"/>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b="1">
              <a:solidFill>
                <a:schemeClr val="bg1"/>
              </a:solidFill>
            </a:rPr>
            <a:t>Validate</a:t>
          </a:r>
        </a:p>
      </xdr:txBody>
    </xdr:sp>
    <xdr:clientData/>
  </xdr:twoCellAnchor>
  <xdr:twoCellAnchor editAs="oneCell">
    <xdr:from>
      <xdr:col>4</xdr:col>
      <xdr:colOff>0</xdr:colOff>
      <xdr:row>14</xdr:row>
      <xdr:rowOff>28575</xdr:rowOff>
    </xdr:from>
    <xdr:to>
      <xdr:col>4</xdr:col>
      <xdr:colOff>607372</xdr:colOff>
      <xdr:row>1048576</xdr:row>
      <xdr:rowOff>28574</xdr:rowOff>
    </xdr:to>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361950" y="2600325"/>
          <a:ext cx="664522" cy="323849"/>
        </a:xfrm>
        <a:prstGeom prst="rect">
          <a:avLst/>
        </a:prstGeom>
      </xdr:spPr>
    </xdr:pic>
    <xdr:clientData/>
  </xdr:twoCellAnchor>
  <xdr:twoCellAnchor editAs="oneCell">
    <xdr:from>
      <xdr:col>5</xdr:col>
      <xdr:colOff>1276350</xdr:colOff>
      <xdr:row>14</xdr:row>
      <xdr:rowOff>28575</xdr:rowOff>
    </xdr:from>
    <xdr:to>
      <xdr:col>6</xdr:col>
      <xdr:colOff>48825</xdr:colOff>
      <xdr:row>14</xdr:row>
      <xdr:rowOff>323849</xdr:rowOff>
    </xdr:to>
    <xdr:pic>
      <xdr:nvPicPr>
        <xdr:cNvPr id="5" name="Picture 4">
          <a:hlinkClick xmlns:r="http://schemas.openxmlformats.org/officeDocument/2006/relationships" r:id="rId3"/>
        </xdr:cNvPr>
        <xdr:cNvPicPr>
          <a:picLocks noChangeAspect="1"/>
        </xdr:cNvPicPr>
      </xdr:nvPicPr>
      <xdr:blipFill>
        <a:blip xmlns:r="http://schemas.openxmlformats.org/officeDocument/2006/relationships" r:embed="rId4"/>
        <a:stretch>
          <a:fillRect/>
        </a:stretch>
      </xdr:blipFill>
      <xdr:spPr>
        <a:xfrm>
          <a:off x="4524375" y="2600325"/>
          <a:ext cx="610800" cy="2952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333375</xdr:colOff>
      <xdr:row>4</xdr:row>
      <xdr:rowOff>95250</xdr:rowOff>
    </xdr:from>
    <xdr:to>
      <xdr:col>3</xdr:col>
      <xdr:colOff>962025</xdr:colOff>
      <xdr:row>4</xdr:row>
      <xdr:rowOff>361950</xdr:rowOff>
    </xdr:to>
    <xdr:sp macro="[0]!home" textlink="">
      <xdr:nvSpPr>
        <xdr:cNvPr id="2" name="Rounded Rectangle 1"/>
        <xdr:cNvSpPr/>
      </xdr:nvSpPr>
      <xdr:spPr>
        <a:xfrm>
          <a:off x="695325" y="95250"/>
          <a:ext cx="628650" cy="266700"/>
        </a:xfrm>
        <a:prstGeom prst="roundRect">
          <a:avLst/>
        </a:prstGeom>
        <a:solidFill>
          <a:srgbClr val="C0504D"/>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b="1"/>
            <a:t>Home</a:t>
          </a:r>
        </a:p>
      </xdr:txBody>
    </xdr:sp>
    <xdr:clientData/>
  </xdr:twoCellAnchor>
  <xdr:twoCellAnchor>
    <xdr:from>
      <xdr:col>3</xdr:col>
      <xdr:colOff>1019175</xdr:colOff>
      <xdr:row>4</xdr:row>
      <xdr:rowOff>85725</xdr:rowOff>
    </xdr:from>
    <xdr:to>
      <xdr:col>3</xdr:col>
      <xdr:colOff>1750695</xdr:colOff>
      <xdr:row>4</xdr:row>
      <xdr:rowOff>361950</xdr:rowOff>
    </xdr:to>
    <xdr:sp macro="[0]!'ValidateVotingResults 1'" textlink="">
      <xdr:nvSpPr>
        <xdr:cNvPr id="3" name="Rounded Rectangle 2"/>
        <xdr:cNvSpPr/>
      </xdr:nvSpPr>
      <xdr:spPr>
        <a:xfrm>
          <a:off x="1381125" y="85725"/>
          <a:ext cx="731520" cy="276225"/>
        </a:xfrm>
        <a:prstGeom prst="roundRect">
          <a:avLst/>
        </a:prstGeom>
        <a:solidFill>
          <a:srgbClr val="C0504D"/>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b="1">
              <a:solidFill>
                <a:schemeClr val="bg1"/>
              </a:solidFill>
            </a:rPr>
            <a:t>Validate</a:t>
          </a:r>
        </a:p>
      </xdr:txBody>
    </xdr:sp>
    <xdr:clientData/>
  </xdr:twoCellAnchor>
  <xdr:twoCellAnchor>
    <xdr:from>
      <xdr:col>4</xdr:col>
      <xdr:colOff>104775</xdr:colOff>
      <xdr:row>15</xdr:row>
      <xdr:rowOff>28575</xdr:rowOff>
    </xdr:from>
    <xdr:to>
      <xdr:col>4</xdr:col>
      <xdr:colOff>1066800</xdr:colOff>
      <xdr:row>15</xdr:row>
      <xdr:rowOff>323850</xdr:rowOff>
    </xdr:to>
    <xdr:sp macro="[0]!opentextblock" textlink="">
      <xdr:nvSpPr>
        <xdr:cNvPr id="4" name="Rounded Rectangle 3"/>
        <xdr:cNvSpPr/>
      </xdr:nvSpPr>
      <xdr:spPr>
        <a:xfrm>
          <a:off x="4248150" y="2981325"/>
          <a:ext cx="962025" cy="295275"/>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Add Notes</a:t>
          </a:r>
        </a:p>
      </xdr:txBody>
    </xdr:sp>
    <xdr:clientData/>
  </xdr:twoCellAnchor>
  <xdr:twoCellAnchor editAs="oneCell">
    <xdr:from>
      <xdr:col>3</xdr:col>
      <xdr:colOff>0</xdr:colOff>
      <xdr:row>16</xdr:row>
      <xdr:rowOff>38099</xdr:rowOff>
    </xdr:from>
    <xdr:to>
      <xdr:col>3</xdr:col>
      <xdr:colOff>752475</xdr:colOff>
      <xdr:row>16</xdr:row>
      <xdr:rowOff>371474</xdr:rowOff>
    </xdr:to>
    <xdr:pic>
      <xdr:nvPicPr>
        <xdr:cNvPr id="5" name="Picture 4">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371475" y="3343274"/>
          <a:ext cx="752475" cy="3333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314325</xdr:colOff>
      <xdr:row>6</xdr:row>
      <xdr:rowOff>123825</xdr:rowOff>
    </xdr:from>
    <xdr:to>
      <xdr:col>5</xdr:col>
      <xdr:colOff>180975</xdr:colOff>
      <xdr:row>6</xdr:row>
      <xdr:rowOff>390525</xdr:rowOff>
    </xdr:to>
    <xdr:sp macro="[0]!home" textlink="">
      <xdr:nvSpPr>
        <xdr:cNvPr id="2" name="Rounded Rectangle 1"/>
        <xdr:cNvSpPr/>
      </xdr:nvSpPr>
      <xdr:spPr>
        <a:xfrm>
          <a:off x="819150" y="123825"/>
          <a:ext cx="628650" cy="266700"/>
        </a:xfrm>
        <a:prstGeom prst="roundRect">
          <a:avLst/>
        </a:prstGeom>
        <a:solidFill>
          <a:srgbClr val="C0504D"/>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b="1"/>
            <a:t>Home</a:t>
          </a:r>
        </a:p>
      </xdr:txBody>
    </xdr:sp>
    <xdr:clientData/>
  </xdr:twoCellAnchor>
  <xdr:twoCellAnchor>
    <xdr:from>
      <xdr:col>5</xdr:col>
      <xdr:colOff>238125</xdr:colOff>
      <xdr:row>6</xdr:row>
      <xdr:rowOff>114300</xdr:rowOff>
    </xdr:from>
    <xdr:to>
      <xdr:col>5</xdr:col>
      <xdr:colOff>975472</xdr:colOff>
      <xdr:row>6</xdr:row>
      <xdr:rowOff>390525</xdr:rowOff>
    </xdr:to>
    <xdr:sp macro="[0]!'ValidateResolution 1'" textlink="">
      <xdr:nvSpPr>
        <xdr:cNvPr id="3" name="Rounded Rectangle 2"/>
        <xdr:cNvSpPr/>
      </xdr:nvSpPr>
      <xdr:spPr>
        <a:xfrm>
          <a:off x="1504950" y="114300"/>
          <a:ext cx="737347" cy="276225"/>
        </a:xfrm>
        <a:prstGeom prst="roundRect">
          <a:avLst/>
        </a:prstGeom>
        <a:solidFill>
          <a:srgbClr val="C0504D"/>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b="1">
              <a:solidFill>
                <a:schemeClr val="bg1"/>
              </a:solidFill>
            </a:rPr>
            <a:t>Validate</a:t>
          </a:r>
        </a:p>
      </xdr:txBody>
    </xdr:sp>
    <xdr:clientData/>
  </xdr:twoCellAnchor>
  <xdr:twoCellAnchor>
    <xdr:from>
      <xdr:col>11</xdr:col>
      <xdr:colOff>57150</xdr:colOff>
      <xdr:row>27</xdr:row>
      <xdr:rowOff>57149</xdr:rowOff>
    </xdr:from>
    <xdr:to>
      <xdr:col>12</xdr:col>
      <xdr:colOff>1000125</xdr:colOff>
      <xdr:row>27</xdr:row>
      <xdr:rowOff>276225</xdr:rowOff>
    </xdr:to>
    <xdr:sp macro="[0]!opentextblock" textlink="">
      <xdr:nvSpPr>
        <xdr:cNvPr id="5" name="Rounded Rectangle 4"/>
        <xdr:cNvSpPr/>
      </xdr:nvSpPr>
      <xdr:spPr>
        <a:xfrm>
          <a:off x="8486775" y="7543799"/>
          <a:ext cx="1990725" cy="219076"/>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Add Notes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314325</xdr:colOff>
      <xdr:row>6</xdr:row>
      <xdr:rowOff>123825</xdr:rowOff>
    </xdr:from>
    <xdr:to>
      <xdr:col>5</xdr:col>
      <xdr:colOff>180975</xdr:colOff>
      <xdr:row>6</xdr:row>
      <xdr:rowOff>390525</xdr:rowOff>
    </xdr:to>
    <xdr:sp macro="[0]!home" textlink="">
      <xdr:nvSpPr>
        <xdr:cNvPr id="2" name="Rounded Rectangle 1"/>
        <xdr:cNvSpPr/>
      </xdr:nvSpPr>
      <xdr:spPr>
        <a:xfrm>
          <a:off x="676275" y="123825"/>
          <a:ext cx="866775" cy="266700"/>
        </a:xfrm>
        <a:prstGeom prst="roundRect">
          <a:avLst/>
        </a:prstGeom>
        <a:solidFill>
          <a:srgbClr val="C0504D"/>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b="1"/>
            <a:t>Home</a:t>
          </a:r>
        </a:p>
      </xdr:txBody>
    </xdr:sp>
    <xdr:clientData/>
  </xdr:twoCellAnchor>
  <xdr:twoCellAnchor>
    <xdr:from>
      <xdr:col>5</xdr:col>
      <xdr:colOff>238125</xdr:colOff>
      <xdr:row>6</xdr:row>
      <xdr:rowOff>114300</xdr:rowOff>
    </xdr:from>
    <xdr:to>
      <xdr:col>5</xdr:col>
      <xdr:colOff>975472</xdr:colOff>
      <xdr:row>6</xdr:row>
      <xdr:rowOff>390525</xdr:rowOff>
    </xdr:to>
    <xdr:sp macro="[0]!'ValidateResolution 1'" textlink="">
      <xdr:nvSpPr>
        <xdr:cNvPr id="3" name="Rounded Rectangle 2"/>
        <xdr:cNvSpPr/>
      </xdr:nvSpPr>
      <xdr:spPr>
        <a:xfrm>
          <a:off x="1600200" y="114300"/>
          <a:ext cx="737347" cy="276225"/>
        </a:xfrm>
        <a:prstGeom prst="roundRect">
          <a:avLst/>
        </a:prstGeom>
        <a:solidFill>
          <a:srgbClr val="C0504D"/>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b="1">
              <a:solidFill>
                <a:schemeClr val="bg1"/>
              </a:solidFill>
            </a:rPr>
            <a:t>Validate</a:t>
          </a:r>
        </a:p>
      </xdr:txBody>
    </xdr:sp>
    <xdr:clientData/>
  </xdr:twoCellAnchor>
  <xdr:twoCellAnchor>
    <xdr:from>
      <xdr:col>11</xdr:col>
      <xdr:colOff>57150</xdr:colOff>
      <xdr:row>27</xdr:row>
      <xdr:rowOff>57149</xdr:rowOff>
    </xdr:from>
    <xdr:to>
      <xdr:col>12</xdr:col>
      <xdr:colOff>1000125</xdr:colOff>
      <xdr:row>27</xdr:row>
      <xdr:rowOff>276225</xdr:rowOff>
    </xdr:to>
    <xdr:sp macro="[0]!opentextblock" textlink="">
      <xdr:nvSpPr>
        <xdr:cNvPr id="4" name="Rounded Rectangle 3"/>
        <xdr:cNvSpPr/>
      </xdr:nvSpPr>
      <xdr:spPr>
        <a:xfrm>
          <a:off x="8343900" y="6400799"/>
          <a:ext cx="1990725" cy="219076"/>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Add Notes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314325</xdr:colOff>
      <xdr:row>6</xdr:row>
      <xdr:rowOff>123825</xdr:rowOff>
    </xdr:from>
    <xdr:to>
      <xdr:col>5</xdr:col>
      <xdr:colOff>180975</xdr:colOff>
      <xdr:row>6</xdr:row>
      <xdr:rowOff>390525</xdr:rowOff>
    </xdr:to>
    <xdr:sp macro="[0]!home" textlink="">
      <xdr:nvSpPr>
        <xdr:cNvPr id="2" name="Rounded Rectangle 1"/>
        <xdr:cNvSpPr/>
      </xdr:nvSpPr>
      <xdr:spPr>
        <a:xfrm>
          <a:off x="676275" y="123825"/>
          <a:ext cx="866775" cy="266700"/>
        </a:xfrm>
        <a:prstGeom prst="roundRect">
          <a:avLst/>
        </a:prstGeom>
        <a:solidFill>
          <a:srgbClr val="C0504D"/>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b="1"/>
            <a:t>Home</a:t>
          </a:r>
        </a:p>
      </xdr:txBody>
    </xdr:sp>
    <xdr:clientData/>
  </xdr:twoCellAnchor>
  <xdr:twoCellAnchor>
    <xdr:from>
      <xdr:col>5</xdr:col>
      <xdr:colOff>238125</xdr:colOff>
      <xdr:row>6</xdr:row>
      <xdr:rowOff>114300</xdr:rowOff>
    </xdr:from>
    <xdr:to>
      <xdr:col>5</xdr:col>
      <xdr:colOff>975472</xdr:colOff>
      <xdr:row>6</xdr:row>
      <xdr:rowOff>390525</xdr:rowOff>
    </xdr:to>
    <xdr:sp macro="[0]!'ValidateResolution 1'" textlink="">
      <xdr:nvSpPr>
        <xdr:cNvPr id="3" name="Rounded Rectangle 2"/>
        <xdr:cNvSpPr/>
      </xdr:nvSpPr>
      <xdr:spPr>
        <a:xfrm>
          <a:off x="1600200" y="114300"/>
          <a:ext cx="737347" cy="276225"/>
        </a:xfrm>
        <a:prstGeom prst="roundRect">
          <a:avLst/>
        </a:prstGeom>
        <a:solidFill>
          <a:srgbClr val="C0504D"/>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b="1">
              <a:solidFill>
                <a:schemeClr val="bg1"/>
              </a:solidFill>
            </a:rPr>
            <a:t>Validate</a:t>
          </a:r>
        </a:p>
      </xdr:txBody>
    </xdr:sp>
    <xdr:clientData/>
  </xdr:twoCellAnchor>
  <xdr:twoCellAnchor>
    <xdr:from>
      <xdr:col>11</xdr:col>
      <xdr:colOff>57150</xdr:colOff>
      <xdr:row>27</xdr:row>
      <xdr:rowOff>57149</xdr:rowOff>
    </xdr:from>
    <xdr:to>
      <xdr:col>12</xdr:col>
      <xdr:colOff>1000125</xdr:colOff>
      <xdr:row>27</xdr:row>
      <xdr:rowOff>276225</xdr:rowOff>
    </xdr:to>
    <xdr:sp macro="[0]!opentextblock" textlink="">
      <xdr:nvSpPr>
        <xdr:cNvPr id="4" name="Rounded Rectangle 3"/>
        <xdr:cNvSpPr/>
      </xdr:nvSpPr>
      <xdr:spPr>
        <a:xfrm>
          <a:off x="8343900" y="6400799"/>
          <a:ext cx="1990725" cy="219076"/>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Add Notes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314325</xdr:colOff>
      <xdr:row>6</xdr:row>
      <xdr:rowOff>123825</xdr:rowOff>
    </xdr:from>
    <xdr:to>
      <xdr:col>5</xdr:col>
      <xdr:colOff>180975</xdr:colOff>
      <xdr:row>6</xdr:row>
      <xdr:rowOff>390525</xdr:rowOff>
    </xdr:to>
    <xdr:sp macro="[0]!home" textlink="">
      <xdr:nvSpPr>
        <xdr:cNvPr id="2" name="Rounded Rectangle 1"/>
        <xdr:cNvSpPr/>
      </xdr:nvSpPr>
      <xdr:spPr>
        <a:xfrm>
          <a:off x="676275" y="123825"/>
          <a:ext cx="866775" cy="266700"/>
        </a:xfrm>
        <a:prstGeom prst="roundRect">
          <a:avLst/>
        </a:prstGeom>
        <a:solidFill>
          <a:srgbClr val="C0504D"/>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b="1"/>
            <a:t>Home</a:t>
          </a:r>
        </a:p>
      </xdr:txBody>
    </xdr:sp>
    <xdr:clientData/>
  </xdr:twoCellAnchor>
  <xdr:twoCellAnchor>
    <xdr:from>
      <xdr:col>5</xdr:col>
      <xdr:colOff>238125</xdr:colOff>
      <xdr:row>6</xdr:row>
      <xdr:rowOff>114300</xdr:rowOff>
    </xdr:from>
    <xdr:to>
      <xdr:col>5</xdr:col>
      <xdr:colOff>975472</xdr:colOff>
      <xdr:row>6</xdr:row>
      <xdr:rowOff>390525</xdr:rowOff>
    </xdr:to>
    <xdr:sp macro="[0]!'ValidateResolution 1'" textlink="">
      <xdr:nvSpPr>
        <xdr:cNvPr id="3" name="Rounded Rectangle 2"/>
        <xdr:cNvSpPr/>
      </xdr:nvSpPr>
      <xdr:spPr>
        <a:xfrm>
          <a:off x="1600200" y="114300"/>
          <a:ext cx="737347" cy="276225"/>
        </a:xfrm>
        <a:prstGeom prst="roundRect">
          <a:avLst/>
        </a:prstGeom>
        <a:solidFill>
          <a:srgbClr val="C0504D"/>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b="1">
              <a:solidFill>
                <a:schemeClr val="bg1"/>
              </a:solidFill>
            </a:rPr>
            <a:t>Validate</a:t>
          </a:r>
        </a:p>
      </xdr:txBody>
    </xdr:sp>
    <xdr:clientData/>
  </xdr:twoCellAnchor>
  <xdr:twoCellAnchor>
    <xdr:from>
      <xdr:col>11</xdr:col>
      <xdr:colOff>57150</xdr:colOff>
      <xdr:row>27</xdr:row>
      <xdr:rowOff>57149</xdr:rowOff>
    </xdr:from>
    <xdr:to>
      <xdr:col>12</xdr:col>
      <xdr:colOff>1000125</xdr:colOff>
      <xdr:row>27</xdr:row>
      <xdr:rowOff>276225</xdr:rowOff>
    </xdr:to>
    <xdr:sp macro="[0]!opentextblock" textlink="">
      <xdr:nvSpPr>
        <xdr:cNvPr id="4" name="Rounded Rectangle 3"/>
        <xdr:cNvSpPr/>
      </xdr:nvSpPr>
      <xdr:spPr>
        <a:xfrm>
          <a:off x="8343900" y="6400799"/>
          <a:ext cx="1990725" cy="219076"/>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Add Notes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314325</xdr:colOff>
      <xdr:row>6</xdr:row>
      <xdr:rowOff>123825</xdr:rowOff>
    </xdr:from>
    <xdr:to>
      <xdr:col>5</xdr:col>
      <xdr:colOff>180975</xdr:colOff>
      <xdr:row>6</xdr:row>
      <xdr:rowOff>390525</xdr:rowOff>
    </xdr:to>
    <xdr:sp macro="[0]!home" textlink="">
      <xdr:nvSpPr>
        <xdr:cNvPr id="2" name="Rounded Rectangle 1"/>
        <xdr:cNvSpPr/>
      </xdr:nvSpPr>
      <xdr:spPr>
        <a:xfrm>
          <a:off x="676275" y="123825"/>
          <a:ext cx="866775" cy="266700"/>
        </a:xfrm>
        <a:prstGeom prst="roundRect">
          <a:avLst/>
        </a:prstGeom>
        <a:solidFill>
          <a:srgbClr val="C0504D"/>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b="1"/>
            <a:t>Home</a:t>
          </a:r>
        </a:p>
      </xdr:txBody>
    </xdr:sp>
    <xdr:clientData/>
  </xdr:twoCellAnchor>
  <xdr:twoCellAnchor>
    <xdr:from>
      <xdr:col>5</xdr:col>
      <xdr:colOff>238125</xdr:colOff>
      <xdr:row>6</xdr:row>
      <xdr:rowOff>114300</xdr:rowOff>
    </xdr:from>
    <xdr:to>
      <xdr:col>5</xdr:col>
      <xdr:colOff>975472</xdr:colOff>
      <xdr:row>6</xdr:row>
      <xdr:rowOff>390525</xdr:rowOff>
    </xdr:to>
    <xdr:sp macro="[0]!'ValidateResolution 1'" textlink="">
      <xdr:nvSpPr>
        <xdr:cNvPr id="3" name="Rounded Rectangle 2"/>
        <xdr:cNvSpPr/>
      </xdr:nvSpPr>
      <xdr:spPr>
        <a:xfrm>
          <a:off x="1600200" y="114300"/>
          <a:ext cx="737347" cy="276225"/>
        </a:xfrm>
        <a:prstGeom prst="roundRect">
          <a:avLst/>
        </a:prstGeom>
        <a:solidFill>
          <a:srgbClr val="C0504D"/>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b="1">
              <a:solidFill>
                <a:schemeClr val="bg1"/>
              </a:solidFill>
            </a:rPr>
            <a:t>Validate</a:t>
          </a:r>
        </a:p>
      </xdr:txBody>
    </xdr:sp>
    <xdr:clientData/>
  </xdr:twoCellAnchor>
  <xdr:twoCellAnchor>
    <xdr:from>
      <xdr:col>11</xdr:col>
      <xdr:colOff>57150</xdr:colOff>
      <xdr:row>27</xdr:row>
      <xdr:rowOff>57149</xdr:rowOff>
    </xdr:from>
    <xdr:to>
      <xdr:col>12</xdr:col>
      <xdr:colOff>1000125</xdr:colOff>
      <xdr:row>27</xdr:row>
      <xdr:rowOff>276225</xdr:rowOff>
    </xdr:to>
    <xdr:sp macro="[0]!opentextblock" textlink="">
      <xdr:nvSpPr>
        <xdr:cNvPr id="4" name="Rounded Rectangle 3"/>
        <xdr:cNvSpPr/>
      </xdr:nvSpPr>
      <xdr:spPr>
        <a:xfrm>
          <a:off x="8343900" y="6400799"/>
          <a:ext cx="1990725" cy="219076"/>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Add Notes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57"/>
  <sheetViews>
    <sheetView topLeftCell="C25" workbookViewId="0">
      <selection activeCell="D48" sqref="D48:J48"/>
    </sheetView>
  </sheetViews>
  <sheetFormatPr defaultColWidth="0" defaultRowHeight="15" zeroHeight="1"/>
  <cols>
    <col min="1" max="1" width="1.85546875" style="24" hidden="1" customWidth="1"/>
    <col min="2" max="2" width="2" style="24" hidden="1" customWidth="1"/>
    <col min="3" max="3" width="2.7109375" style="24" customWidth="1"/>
    <col min="4" max="4" width="8" style="24" customWidth="1"/>
    <col min="5" max="5" width="12.140625" style="24" customWidth="1"/>
    <col min="6" max="6" width="16.5703125" style="24" customWidth="1"/>
    <col min="7" max="7" width="17" style="24" customWidth="1"/>
    <col min="8" max="8" width="12.85546875" style="24" customWidth="1"/>
    <col min="9" max="9" width="15.28515625" style="24" customWidth="1"/>
    <col min="10" max="10" width="20.140625" style="24" customWidth="1"/>
    <col min="11" max="11" width="4.5703125" style="24" customWidth="1"/>
    <col min="12" max="12" width="3.28515625" style="24" customWidth="1"/>
    <col min="13" max="13" width="5.28515625" style="24" hidden="1" customWidth="1"/>
    <col min="14" max="16384" width="9.140625" style="24" hidden="1"/>
  </cols>
  <sheetData>
    <row r="1" spans="3:10">
      <c r="C1" s="23"/>
    </row>
    <row r="2" spans="3:10"/>
    <row r="3" spans="3:10"/>
    <row r="4" spans="3:10"/>
    <row r="5" spans="3:10"/>
    <row r="6" spans="3:10" ht="20.100000000000001" customHeight="1">
      <c r="E6" s="93" t="s">
        <v>38</v>
      </c>
      <c r="F6" s="94"/>
      <c r="G6" s="94"/>
      <c r="H6" s="94"/>
      <c r="I6" s="95"/>
    </row>
    <row r="7" spans="3:10" ht="20.100000000000001" customHeight="1">
      <c r="E7" s="25" t="s">
        <v>39</v>
      </c>
      <c r="F7" s="96" t="s">
        <v>40</v>
      </c>
      <c r="G7" s="97"/>
      <c r="H7" s="97"/>
      <c r="I7" s="98"/>
    </row>
    <row r="8" spans="3:10" ht="20.100000000000001" customHeight="1">
      <c r="E8" s="25" t="s">
        <v>41</v>
      </c>
      <c r="F8" s="96" t="s">
        <v>42</v>
      </c>
      <c r="G8" s="99"/>
      <c r="H8" s="99"/>
      <c r="I8" s="100"/>
    </row>
    <row r="9" spans="3:10" ht="20.100000000000001" customHeight="1">
      <c r="E9" s="25" t="s">
        <v>43</v>
      </c>
      <c r="F9" s="96" t="s">
        <v>44</v>
      </c>
      <c r="G9" s="99"/>
      <c r="H9" s="99"/>
      <c r="I9" s="100"/>
    </row>
    <row r="10" spans="3:10" ht="20.100000000000001" customHeight="1">
      <c r="E10" s="25" t="s">
        <v>45</v>
      </c>
      <c r="F10" s="79" t="s">
        <v>294</v>
      </c>
      <c r="G10" s="80"/>
      <c r="H10" s="80"/>
      <c r="I10" s="81"/>
    </row>
    <row r="11" spans="3:10" ht="20.100000000000001" customHeight="1">
      <c r="E11" s="25" t="s">
        <v>295</v>
      </c>
      <c r="F11" s="79" t="s">
        <v>299</v>
      </c>
      <c r="G11" s="80"/>
      <c r="H11" s="80"/>
      <c r="I11" s="81"/>
    </row>
    <row r="12" spans="3:10" ht="20.100000000000001" customHeight="1">
      <c r="E12" s="25" t="s">
        <v>296</v>
      </c>
      <c r="F12" s="96" t="s">
        <v>300</v>
      </c>
      <c r="G12" s="99"/>
      <c r="H12" s="99"/>
      <c r="I12" s="100"/>
    </row>
    <row r="13" spans="3:10">
      <c r="I13" s="26"/>
    </row>
    <row r="14" spans="3:10">
      <c r="I14" s="26"/>
    </row>
    <row r="15" spans="3:10" ht="20.100000000000001" customHeight="1">
      <c r="D15" s="101" t="s">
        <v>46</v>
      </c>
      <c r="E15" s="102"/>
      <c r="F15" s="102"/>
      <c r="G15" s="102"/>
      <c r="H15" s="102"/>
      <c r="I15" s="102"/>
      <c r="J15" s="103"/>
    </row>
    <row r="16" spans="3:10" ht="20.100000000000001" customHeight="1">
      <c r="D16" s="104" t="s">
        <v>69</v>
      </c>
      <c r="E16" s="104"/>
      <c r="F16" s="104"/>
      <c r="G16" s="104"/>
      <c r="H16" s="104"/>
      <c r="I16" s="104"/>
      <c r="J16" s="104"/>
    </row>
    <row r="17" spans="4:10" ht="39.950000000000003" customHeight="1">
      <c r="D17" s="105" t="s">
        <v>47</v>
      </c>
      <c r="E17" s="105"/>
      <c r="F17" s="105"/>
      <c r="G17" s="105"/>
      <c r="H17" s="105"/>
      <c r="I17" s="105"/>
      <c r="J17" s="105"/>
    </row>
    <row r="18" spans="4:10">
      <c r="D18" s="27"/>
      <c r="E18" s="27"/>
      <c r="F18" s="27"/>
      <c r="G18" s="27"/>
      <c r="H18" s="27"/>
      <c r="I18" s="28"/>
      <c r="J18" s="27"/>
    </row>
    <row r="19" spans="4:10">
      <c r="I19" s="26"/>
    </row>
    <row r="20" spans="4:10" ht="20.100000000000001" customHeight="1">
      <c r="D20" s="106" t="s">
        <v>48</v>
      </c>
      <c r="E20" s="107"/>
      <c r="F20" s="107"/>
      <c r="G20" s="107"/>
      <c r="H20" s="107"/>
      <c r="I20" s="107"/>
      <c r="J20" s="108"/>
    </row>
    <row r="21" spans="4:10" ht="20.100000000000001" customHeight="1">
      <c r="D21" s="109" t="s">
        <v>49</v>
      </c>
      <c r="E21" s="110"/>
      <c r="F21" s="110"/>
      <c r="G21" s="110"/>
      <c r="H21" s="110"/>
      <c r="I21" s="110"/>
      <c r="J21" s="111"/>
    </row>
    <row r="22" spans="4:10" ht="20.100000000000001" customHeight="1">
      <c r="D22" s="112" t="s">
        <v>50</v>
      </c>
      <c r="E22" s="113"/>
      <c r="F22" s="113"/>
      <c r="G22" s="113"/>
      <c r="H22" s="113"/>
      <c r="I22" s="113"/>
      <c r="J22" s="114"/>
    </row>
    <row r="23" spans="4:10" ht="20.100000000000001" customHeight="1">
      <c r="D23" s="90" t="s">
        <v>51</v>
      </c>
      <c r="E23" s="91"/>
      <c r="F23" s="91"/>
      <c r="G23" s="91"/>
      <c r="H23" s="91"/>
      <c r="I23" s="91"/>
      <c r="J23" s="92"/>
    </row>
    <row r="24" spans="4:10" ht="20.100000000000001" customHeight="1">
      <c r="D24" s="90" t="s">
        <v>52</v>
      </c>
      <c r="E24" s="91"/>
      <c r="F24" s="91"/>
      <c r="G24" s="91"/>
      <c r="H24" s="91"/>
      <c r="I24" s="91"/>
      <c r="J24" s="92"/>
    </row>
    <row r="25" spans="4:10" ht="30" customHeight="1">
      <c r="D25" s="121" t="s">
        <v>53</v>
      </c>
      <c r="E25" s="122"/>
      <c r="F25" s="122"/>
      <c r="G25" s="122"/>
      <c r="H25" s="122"/>
      <c r="I25" s="122"/>
      <c r="J25" s="123"/>
    </row>
    <row r="26" spans="4:10">
      <c r="I26" s="26"/>
    </row>
    <row r="27" spans="4:10">
      <c r="I27" s="26"/>
    </row>
    <row r="28" spans="4:10" ht="20.100000000000001" customHeight="1">
      <c r="D28" s="124" t="s">
        <v>54</v>
      </c>
      <c r="E28" s="125"/>
      <c r="F28" s="125"/>
      <c r="G28" s="125"/>
      <c r="H28" s="125"/>
      <c r="I28" s="125"/>
      <c r="J28" s="126"/>
    </row>
    <row r="29" spans="4:10" ht="20.100000000000001" customHeight="1">
      <c r="D29" s="29">
        <v>1</v>
      </c>
      <c r="E29" s="127" t="s">
        <v>55</v>
      </c>
      <c r="F29" s="128"/>
      <c r="G29" s="128"/>
      <c r="H29" s="128"/>
      <c r="I29" s="128"/>
      <c r="J29" s="30" t="s">
        <v>56</v>
      </c>
    </row>
    <row r="30" spans="4:10" ht="20.100000000000001" customHeight="1">
      <c r="D30" s="29">
        <v>2</v>
      </c>
      <c r="E30" s="127" t="s">
        <v>71</v>
      </c>
      <c r="F30" s="128"/>
      <c r="G30" s="128"/>
      <c r="H30" s="128"/>
      <c r="I30" s="128"/>
      <c r="J30" s="30" t="s">
        <v>31</v>
      </c>
    </row>
    <row r="31" spans="4:10" ht="20.100000000000001" customHeight="1">
      <c r="D31" s="29">
        <v>3</v>
      </c>
      <c r="E31" s="127" t="s">
        <v>72</v>
      </c>
      <c r="F31" s="128"/>
      <c r="G31" s="128"/>
      <c r="H31" s="128"/>
      <c r="I31" s="128"/>
      <c r="J31" s="30" t="s">
        <v>70</v>
      </c>
    </row>
    <row r="32" spans="4:10">
      <c r="D32" s="31"/>
      <c r="E32" s="31"/>
      <c r="F32" s="31"/>
      <c r="G32" s="31"/>
      <c r="H32" s="31"/>
      <c r="I32" s="32"/>
      <c r="J32" s="31"/>
    </row>
    <row r="33" spans="4:10">
      <c r="D33" s="31"/>
      <c r="E33" s="31"/>
      <c r="F33" s="31"/>
      <c r="G33" s="31"/>
      <c r="H33" s="31"/>
      <c r="I33" s="32"/>
      <c r="J33" s="31"/>
    </row>
    <row r="34" spans="4:10" ht="15.75" customHeight="1">
      <c r="D34" s="129" t="s">
        <v>292</v>
      </c>
      <c r="E34" s="130"/>
      <c r="F34" s="130"/>
      <c r="G34" s="130"/>
      <c r="H34" s="130"/>
      <c r="I34" s="130"/>
      <c r="J34" s="131"/>
    </row>
    <row r="35" spans="4:10" ht="15" customHeight="1">
      <c r="D35" s="132" t="s">
        <v>293</v>
      </c>
      <c r="E35" s="133"/>
      <c r="F35" s="133"/>
      <c r="G35" s="133"/>
      <c r="H35" s="133"/>
      <c r="I35" s="133"/>
      <c r="J35" s="134"/>
    </row>
    <row r="36" spans="4:10" ht="15" customHeight="1">
      <c r="D36" s="82"/>
      <c r="E36" s="82"/>
      <c r="F36" s="82"/>
      <c r="G36" s="82"/>
      <c r="H36" s="82"/>
      <c r="I36" s="82"/>
      <c r="J36" s="82"/>
    </row>
    <row r="37" spans="4:10">
      <c r="I37" s="26"/>
    </row>
    <row r="38" spans="4:10" ht="20.100000000000001" customHeight="1">
      <c r="D38" s="106" t="s">
        <v>297</v>
      </c>
      <c r="E38" s="107"/>
      <c r="F38" s="107"/>
      <c r="G38" s="107"/>
      <c r="H38" s="107"/>
      <c r="I38" s="107"/>
      <c r="J38" s="108"/>
    </row>
    <row r="39" spans="4:10" s="33" customFormat="1" ht="63.75" customHeight="1">
      <c r="D39" s="115" t="s">
        <v>244</v>
      </c>
      <c r="E39" s="116"/>
      <c r="F39" s="116"/>
      <c r="G39" s="116"/>
      <c r="H39" s="116"/>
      <c r="I39" s="116"/>
      <c r="J39" s="117"/>
    </row>
    <row r="40" spans="4:10" ht="45" customHeight="1">
      <c r="D40" s="118" t="s">
        <v>57</v>
      </c>
      <c r="E40" s="119"/>
      <c r="F40" s="119"/>
      <c r="G40" s="119"/>
      <c r="H40" s="119"/>
      <c r="I40" s="119"/>
      <c r="J40" s="120"/>
    </row>
    <row r="41" spans="4:10" ht="60" customHeight="1">
      <c r="D41" s="118" t="s">
        <v>58</v>
      </c>
      <c r="E41" s="119"/>
      <c r="F41" s="119"/>
      <c r="G41" s="119"/>
      <c r="H41" s="119"/>
      <c r="I41" s="119"/>
      <c r="J41" s="120"/>
    </row>
    <row r="42" spans="4:10" ht="20.100000000000001" customHeight="1">
      <c r="D42" s="109" t="s">
        <v>59</v>
      </c>
      <c r="E42" s="136"/>
      <c r="F42" s="136"/>
      <c r="G42" s="136"/>
      <c r="H42" s="136"/>
      <c r="I42" s="136"/>
      <c r="J42" s="137"/>
    </row>
    <row r="43" spans="4:10" s="39" customFormat="1" ht="45" customHeight="1">
      <c r="D43" s="138" t="s">
        <v>60</v>
      </c>
      <c r="E43" s="139"/>
      <c r="F43" s="139"/>
      <c r="G43" s="139"/>
      <c r="H43" s="139"/>
      <c r="I43" s="139"/>
      <c r="J43" s="140"/>
    </row>
    <row r="44" spans="4:10" s="39" customFormat="1" ht="75" customHeight="1">
      <c r="D44" s="141" t="s">
        <v>61</v>
      </c>
      <c r="E44" s="142"/>
      <c r="F44" s="142"/>
      <c r="G44" s="142"/>
      <c r="H44" s="142"/>
      <c r="I44" s="142"/>
      <c r="J44" s="143"/>
    </row>
    <row r="45" spans="4:10" s="43" customFormat="1" ht="45" customHeight="1">
      <c r="D45" s="141" t="s">
        <v>243</v>
      </c>
      <c r="E45" s="142"/>
      <c r="F45" s="142"/>
      <c r="G45" s="142"/>
      <c r="H45" s="142"/>
      <c r="I45" s="142"/>
      <c r="J45" s="143"/>
    </row>
    <row r="46" spans="4:10" s="39" customFormat="1">
      <c r="I46" s="40"/>
    </row>
    <row r="47" spans="4:10" s="39" customFormat="1">
      <c r="I47" s="40"/>
    </row>
    <row r="48" spans="4:10" s="39" customFormat="1" ht="20.100000000000001" customHeight="1">
      <c r="D48" s="106" t="s">
        <v>298</v>
      </c>
      <c r="E48" s="107"/>
      <c r="F48" s="107"/>
      <c r="G48" s="107"/>
      <c r="H48" s="107"/>
      <c r="I48" s="107"/>
      <c r="J48" s="108"/>
    </row>
    <row r="49" spans="4:10" s="39" customFormat="1" ht="20.100000000000001" customHeight="1">
      <c r="D49" s="144" t="s">
        <v>62</v>
      </c>
      <c r="E49" s="144"/>
      <c r="F49" s="144"/>
      <c r="G49" s="144"/>
      <c r="H49" s="144"/>
      <c r="I49" s="144"/>
      <c r="J49" s="144"/>
    </row>
    <row r="50" spans="4:10" s="39" customFormat="1" ht="20.100000000000001" customHeight="1">
      <c r="D50" s="144" t="s">
        <v>63</v>
      </c>
      <c r="E50" s="144"/>
      <c r="F50" s="144"/>
      <c r="G50" s="144"/>
      <c r="H50" s="144"/>
      <c r="I50" s="144"/>
      <c r="J50" s="144"/>
    </row>
    <row r="51" spans="4:10" s="39" customFormat="1" ht="20.100000000000001" customHeight="1">
      <c r="D51" s="144" t="s">
        <v>64</v>
      </c>
      <c r="E51" s="144"/>
      <c r="F51" s="144"/>
      <c r="G51" s="144"/>
      <c r="H51" s="144"/>
      <c r="I51" s="144"/>
      <c r="J51" s="144"/>
    </row>
    <row r="52" spans="4:10" s="39" customFormat="1" ht="30" customHeight="1">
      <c r="D52" s="144" t="s">
        <v>65</v>
      </c>
      <c r="E52" s="144"/>
      <c r="F52" s="144"/>
      <c r="G52" s="144"/>
      <c r="H52" s="144"/>
      <c r="I52" s="144"/>
      <c r="J52" s="144"/>
    </row>
    <row r="53" spans="4:10" s="39" customFormat="1" ht="30" customHeight="1">
      <c r="D53" s="144" t="s">
        <v>66</v>
      </c>
      <c r="E53" s="144"/>
      <c r="F53" s="144"/>
      <c r="G53" s="144"/>
      <c r="H53" s="144"/>
      <c r="I53" s="144"/>
      <c r="J53" s="144"/>
    </row>
    <row r="54" spans="4:10" s="39" customFormat="1" ht="20.100000000000001" customHeight="1">
      <c r="D54" s="135" t="s">
        <v>67</v>
      </c>
      <c r="E54" s="135"/>
      <c r="F54" s="135"/>
      <c r="G54" s="135"/>
      <c r="H54" s="135"/>
      <c r="I54" s="135"/>
      <c r="J54" s="135"/>
    </row>
    <row r="55" spans="4:10" s="39" customFormat="1" ht="20.100000000000001" customHeight="1">
      <c r="D55" s="135" t="s">
        <v>68</v>
      </c>
      <c r="E55" s="135"/>
      <c r="F55" s="135"/>
      <c r="G55" s="135"/>
      <c r="H55" s="135"/>
      <c r="I55" s="135"/>
      <c r="J55" s="135"/>
    </row>
    <row r="56" spans="4:10" s="33" customFormat="1" ht="26.1" customHeight="1"/>
    <row r="57" spans="4:10" ht="15" customHeight="1"/>
  </sheetData>
  <sheetProtection password="F884" sheet="1" objects="1" scenarios="1"/>
  <mergeCells count="36">
    <mergeCell ref="D55:J55"/>
    <mergeCell ref="D42:J42"/>
    <mergeCell ref="D43:J43"/>
    <mergeCell ref="D44:J44"/>
    <mergeCell ref="D45:J45"/>
    <mergeCell ref="D48:J48"/>
    <mergeCell ref="D49:J49"/>
    <mergeCell ref="D50:J50"/>
    <mergeCell ref="D51:J51"/>
    <mergeCell ref="D52:J52"/>
    <mergeCell ref="D53:J53"/>
    <mergeCell ref="D54:J54"/>
    <mergeCell ref="D38:J38"/>
    <mergeCell ref="D39:J39"/>
    <mergeCell ref="D40:J40"/>
    <mergeCell ref="D41:J41"/>
    <mergeCell ref="D24:J24"/>
    <mergeCell ref="D25:J25"/>
    <mergeCell ref="D28:J28"/>
    <mergeCell ref="E29:I29"/>
    <mergeCell ref="E30:I30"/>
    <mergeCell ref="E31:I31"/>
    <mergeCell ref="D34:J34"/>
    <mergeCell ref="D35:J35"/>
    <mergeCell ref="D23:J23"/>
    <mergeCell ref="E6:I6"/>
    <mergeCell ref="F7:I7"/>
    <mergeCell ref="F8:I8"/>
    <mergeCell ref="F9:I9"/>
    <mergeCell ref="F12:I12"/>
    <mergeCell ref="D15:J15"/>
    <mergeCell ref="D16:J16"/>
    <mergeCell ref="D17:J17"/>
    <mergeCell ref="D20:J20"/>
    <mergeCell ref="D21:J21"/>
    <mergeCell ref="D22:J22"/>
  </mergeCells>
  <hyperlinks>
    <hyperlink ref="J29" location="'General Info'!A1" display="General Info"/>
    <hyperlink ref="J30" location="Index!A1" display="Voting Results"/>
    <hyperlink ref="J31" location="Index!A1" display="Resolutions"/>
    <hyperlink ref="F7:I7" location="Index!D15" display="Overview"/>
    <hyperlink ref="F8:I8" location="Index!D20" display="Before you begin"/>
    <hyperlink ref="F9:I9" location="Index!D28" display="Index"/>
    <hyperlink ref="F10" location="Index!D34" display="Import XBRL file"/>
    <hyperlink ref="F11" location="Index!D38" display="Steps for Filing Voting Result"/>
    <hyperlink ref="F12:I12" location="Index!D48" display="Fill up the data in excel utility"/>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XFC36"/>
  <sheetViews>
    <sheetView showGridLines="0" tabSelected="1" topLeftCell="C7" workbookViewId="0">
      <selection activeCell="I10" sqref="I10:M10"/>
    </sheetView>
  </sheetViews>
  <sheetFormatPr defaultColWidth="0" defaultRowHeight="15" customHeight="1" zeroHeight="1"/>
  <cols>
    <col min="1" max="1" width="3.42578125" style="8" hidden="1" customWidth="1"/>
    <col min="2" max="2" width="2.85546875" style="8" hidden="1" customWidth="1"/>
    <col min="3" max="4" width="2.7109375" style="8" customWidth="1"/>
    <col min="5" max="5" width="15" style="8" customWidth="1"/>
    <col min="6" max="6" width="25.28515625" style="8" customWidth="1"/>
    <col min="7" max="13" width="15.7109375" style="8" customWidth="1"/>
    <col min="14" max="15" width="2.7109375" style="8" customWidth="1"/>
    <col min="16" max="16383" width="3" style="8" hidden="1"/>
    <col min="16384" max="16384" width="1.7109375" style="8" hidden="1"/>
  </cols>
  <sheetData>
    <row r="1" spans="5:25" hidden="1">
      <c r="S1" s="9" t="s">
        <v>24</v>
      </c>
      <c r="T1" s="10" t="s">
        <v>25</v>
      </c>
      <c r="U1" s="11"/>
    </row>
    <row r="2" spans="5:25" hidden="1">
      <c r="S2" s="8" t="s">
        <v>23</v>
      </c>
      <c r="T2" s="8" t="s">
        <v>26</v>
      </c>
    </row>
    <row r="3" spans="5:25" hidden="1"/>
    <row r="4" spans="5:25" hidden="1"/>
    <row r="5" spans="5:25" hidden="1"/>
    <row r="6" spans="5:25" hidden="1"/>
    <row r="7" spans="5:25" ht="36" customHeight="1"/>
    <row r="8" spans="5:25" ht="21">
      <c r="E8" s="152" t="s">
        <v>316</v>
      </c>
      <c r="F8" s="153"/>
      <c r="G8" s="153"/>
      <c r="H8" s="153"/>
      <c r="I8" s="153"/>
      <c r="J8" s="153"/>
      <c r="K8" s="153"/>
      <c r="L8" s="153"/>
      <c r="M8" s="154"/>
      <c r="N8" s="37"/>
    </row>
    <row r="9" spans="5:25" ht="20.100000000000001" customHeight="1">
      <c r="E9" s="182" t="s">
        <v>90</v>
      </c>
      <c r="F9" s="183"/>
      <c r="G9" s="183"/>
      <c r="H9" s="184"/>
      <c r="I9" s="200" t="s">
        <v>24</v>
      </c>
      <c r="J9" s="174"/>
      <c r="K9" s="174"/>
      <c r="L9" s="174"/>
      <c r="M9" s="175"/>
      <c r="N9" s="37"/>
      <c r="R9" s="8" t="s">
        <v>125</v>
      </c>
    </row>
    <row r="10" spans="5:25" ht="20.100000000000001" customHeight="1">
      <c r="E10" s="185" t="s">
        <v>91</v>
      </c>
      <c r="F10" s="186"/>
      <c r="G10" s="186"/>
      <c r="H10" s="187"/>
      <c r="I10" s="201" t="s">
        <v>26</v>
      </c>
      <c r="J10" s="177"/>
      <c r="K10" s="177"/>
      <c r="L10" s="177"/>
      <c r="M10" s="178"/>
      <c r="N10" s="37"/>
      <c r="R10" s="8" t="s">
        <v>122</v>
      </c>
    </row>
    <row r="11" spans="5:25" ht="33.75" customHeight="1">
      <c r="E11" s="188" t="s">
        <v>81</v>
      </c>
      <c r="F11" s="189"/>
      <c r="G11" s="189"/>
      <c r="H11" s="190"/>
      <c r="I11" s="202" t="s">
        <v>325</v>
      </c>
      <c r="J11" s="180"/>
      <c r="K11" s="180"/>
      <c r="L11" s="180"/>
      <c r="M11" s="181"/>
      <c r="N11" s="37"/>
      <c r="R11" s="8" t="s">
        <v>81</v>
      </c>
    </row>
    <row r="12" spans="5:25" ht="77.25" customHeight="1">
      <c r="E12" s="17" t="s">
        <v>1</v>
      </c>
      <c r="F12" s="18" t="s">
        <v>82</v>
      </c>
      <c r="G12" s="18" t="s">
        <v>11</v>
      </c>
      <c r="H12" s="18" t="s">
        <v>20</v>
      </c>
      <c r="I12" s="18" t="s">
        <v>83</v>
      </c>
      <c r="J12" s="18" t="s">
        <v>84</v>
      </c>
      <c r="K12" s="18" t="s">
        <v>85</v>
      </c>
      <c r="L12" s="18" t="s">
        <v>86</v>
      </c>
      <c r="M12" s="18" t="s">
        <v>18</v>
      </c>
      <c r="N12" s="37"/>
    </row>
    <row r="13" spans="5:25" ht="20.100000000000001" customHeight="1">
      <c r="E13" s="155"/>
      <c r="F13" s="156"/>
      <c r="G13" s="19" t="s">
        <v>12</v>
      </c>
      <c r="H13" s="19" t="s">
        <v>13</v>
      </c>
      <c r="I13" s="18" t="s">
        <v>14</v>
      </c>
      <c r="J13" s="19" t="s">
        <v>15</v>
      </c>
      <c r="K13" s="19" t="s">
        <v>16</v>
      </c>
      <c r="L13" s="18" t="s">
        <v>17</v>
      </c>
      <c r="M13" s="18" t="s">
        <v>19</v>
      </c>
      <c r="N13" s="37"/>
    </row>
    <row r="14" spans="5:25" ht="20.100000000000001" customHeight="1">
      <c r="E14" s="157" t="s">
        <v>6</v>
      </c>
      <c r="F14" s="13" t="s">
        <v>2</v>
      </c>
      <c r="G14" s="197">
        <v>54081146</v>
      </c>
      <c r="H14" s="84">
        <v>54081146</v>
      </c>
      <c r="I14" s="48">
        <f>(IF($G$14="","",IF(G$14=0,"0",IF(COUNT(H14,$G$14),IFERROR(IF((H14)="","",ROUND(H14/$G$14*100,4)),""),""))))</f>
        <v>100</v>
      </c>
      <c r="J14" s="85">
        <v>54081146</v>
      </c>
      <c r="K14" s="85">
        <v>0</v>
      </c>
      <c r="L14" s="48">
        <f>(IF(I14="","",IF(I14=0,"0",IF(COUNT(J14,H14),IFERROR(ROUND(J14/H14*100,4),0),""))))</f>
        <v>100</v>
      </c>
      <c r="M14" s="48">
        <f>(IF(I14="","",IF(I14=0,"0",IF(COUNT(K14,H14),IFERROR(ROUND(K14/H14*100,4),0),""))))</f>
        <v>0</v>
      </c>
      <c r="N14" s="37"/>
      <c r="W14" s="8">
        <f>IF($G$14="","",IF($G$14&gt;=H14,H14,""))</f>
        <v>54081146</v>
      </c>
      <c r="X14" s="8">
        <f>IF(H14="","",IF(H14&gt;=J14,J14,""))</f>
        <v>54081146</v>
      </c>
      <c r="Y14" s="8">
        <f>IF(H14="","",IF(H14&gt;=K14,K14,""))</f>
        <v>0</v>
      </c>
    </row>
    <row r="15" spans="5:25" ht="20.100000000000001" customHeight="1">
      <c r="E15" s="158"/>
      <c r="F15" s="14" t="s">
        <v>3</v>
      </c>
      <c r="G15" s="198"/>
      <c r="H15" s="86"/>
      <c r="I15" s="48" t="str">
        <f t="shared" ref="I15:I16" si="0">(IF($G$14="","",IF(G$14=0,"0",IF(COUNT(H15,$G$14),IFERROR(IF((H15)="","",ROUND(H15/$G$14*100,4)),""),""))))</f>
        <v/>
      </c>
      <c r="J15" s="87"/>
      <c r="K15" s="87"/>
      <c r="L15" s="48" t="str">
        <f t="shared" ref="L15:L16" si="1">(IF(I15="","",IF(I15=0,"0",IF(COUNT(J15,H15),IFERROR(ROUND(J15/H15*100,4),0),""))))</f>
        <v/>
      </c>
      <c r="M15" s="48" t="str">
        <f t="shared" ref="M15:M16" si="2">(IF(I15="","",IF(I15=0,"0",IF(COUNT(K15,H15),IFERROR(ROUND(K15/H15*100,4),0),""))))</f>
        <v/>
      </c>
      <c r="N15" s="37"/>
      <c r="W15" s="8">
        <f t="shared" ref="W15:W16" si="3">IF($G$14="","",IF($G$14&gt;=H15,H15,""))</f>
        <v>0</v>
      </c>
      <c r="X15" s="8" t="str">
        <f t="shared" ref="X15:X16" si="4">IF(H15="","",IF(H15&gt;=J15,J15,""))</f>
        <v/>
      </c>
      <c r="Y15" s="8" t="str">
        <f t="shared" ref="Y15:Y16" si="5">IF(H15="","",IF(H15&gt;=K15,K15,""))</f>
        <v/>
      </c>
    </row>
    <row r="16" spans="5:25" ht="20.100000000000001" customHeight="1">
      <c r="E16" s="158"/>
      <c r="F16" s="15" t="s">
        <v>4</v>
      </c>
      <c r="G16" s="199"/>
      <c r="H16" s="88"/>
      <c r="I16" s="48" t="str">
        <f t="shared" si="0"/>
        <v/>
      </c>
      <c r="J16" s="89"/>
      <c r="K16" s="89"/>
      <c r="L16" s="48" t="str">
        <f t="shared" si="1"/>
        <v/>
      </c>
      <c r="M16" s="48" t="str">
        <f t="shared" si="2"/>
        <v/>
      </c>
      <c r="N16" s="37"/>
      <c r="W16" s="8">
        <f t="shared" si="3"/>
        <v>0</v>
      </c>
      <c r="X16" s="8" t="str">
        <f t="shared" si="4"/>
        <v/>
      </c>
      <c r="Y16" s="8" t="str">
        <f t="shared" si="5"/>
        <v/>
      </c>
    </row>
    <row r="17" spans="5:25" ht="20.100000000000001" customHeight="1">
      <c r="E17" s="159"/>
      <c r="F17" s="16" t="s">
        <v>5</v>
      </c>
      <c r="G17" s="54">
        <f>+IF(COUNT(G14),SUM(G14),"")</f>
        <v>54081146</v>
      </c>
      <c r="H17" s="55">
        <f>+IF(COUNT(H14:H16),ROUND(SUM(H14:H16),2),"")</f>
        <v>54081146</v>
      </c>
      <c r="I17" s="48">
        <f>(IF(COUNT(H17,G17),IFERROR(ROUND(H17/G17*100,4),0),""))</f>
        <v>100</v>
      </c>
      <c r="J17" s="56">
        <f t="shared" ref="J17:K17" si="6">+IF(COUNT(J14:J16),ROUND(SUM(J14:J16),2),"")</f>
        <v>54081146</v>
      </c>
      <c r="K17" s="56">
        <f t="shared" si="6"/>
        <v>0</v>
      </c>
      <c r="L17" s="48">
        <f t="shared" ref="L17:L26" si="7">(IF(COUNT(J17,H17),IFERROR(ROUND(J17/H17*100,4),0),""))</f>
        <v>100</v>
      </c>
      <c r="M17" s="48">
        <f t="shared" ref="M17:M26" si="8">(IF(COUNT(K17,H17),IFERROR(ROUND(K17/H17*100,4),0),""))</f>
        <v>0</v>
      </c>
      <c r="N17" s="37"/>
    </row>
    <row r="18" spans="5:25" ht="20.100000000000001" customHeight="1">
      <c r="E18" s="157" t="s">
        <v>7</v>
      </c>
      <c r="F18" s="13" t="s">
        <v>2</v>
      </c>
      <c r="G18" s="197">
        <v>15128591</v>
      </c>
      <c r="H18" s="84">
        <v>13289580</v>
      </c>
      <c r="I18" s="48">
        <f>(IF($G$18="","",IF(G$18=0,"0",IF(COUNT(H18,$G$18),IFERROR(IF((H18)="","",ROUND(H18/$G$18*100,4)),""),""))))</f>
        <v>87.844099999999997</v>
      </c>
      <c r="J18" s="85">
        <v>13289580</v>
      </c>
      <c r="K18" s="85">
        <v>0</v>
      </c>
      <c r="L18" s="48">
        <f>(IF(I18="","",IF(I18=0,"0",IF(COUNT(J18,H18),IFERROR(ROUND(J18/H18*100,4),0),""))))</f>
        <v>100</v>
      </c>
      <c r="M18" s="48">
        <f>(IF(I18="","",IF(I18=0,"0",IF(COUNT(K18,H18),IFERROR(ROUND(K18/H18*100,4),0),""))))</f>
        <v>0</v>
      </c>
      <c r="N18" s="37"/>
      <c r="W18" s="8">
        <f>IF($G$18="","",IF($G$18&gt;=H18,H18,""))</f>
        <v>13289580</v>
      </c>
      <c r="X18" s="8">
        <f t="shared" ref="X18:X20" si="9">IF(H18="","",IF(H18&gt;=J18,J18,""))</f>
        <v>13289580</v>
      </c>
      <c r="Y18" s="8">
        <f t="shared" ref="Y18:Y20" si="10">IF(H18="","",IF(H18&gt;=K18,K18,""))</f>
        <v>0</v>
      </c>
    </row>
    <row r="19" spans="5:25" ht="20.100000000000001" customHeight="1">
      <c r="E19" s="158"/>
      <c r="F19" s="14" t="s">
        <v>3</v>
      </c>
      <c r="G19" s="198"/>
      <c r="H19" s="86"/>
      <c r="I19" s="48" t="str">
        <f t="shared" ref="I19:I20" si="11">(IF($G$18="","",IF(G$18=0,"0",IF(COUNT(H19,$G$18),IFERROR(IF((H19)="","",ROUND(H19/$G$18*100,4)),""),""))))</f>
        <v/>
      </c>
      <c r="J19" s="87"/>
      <c r="K19" s="87"/>
      <c r="L19" s="48" t="str">
        <f t="shared" ref="L19:L20" si="12">(IF(I19="","",IF(I19=0,"0",IF(COUNT(J19,H19),IFERROR(ROUND(J19/H19*100,4),0),""))))</f>
        <v/>
      </c>
      <c r="M19" s="48" t="str">
        <f t="shared" ref="M19:M20" si="13">(IF(I19="","",IF(I19=0,"0",IF(COUNT(K19,H19),IFERROR(ROUND(K19/H19*100,4),0),""))))</f>
        <v/>
      </c>
      <c r="N19" s="37"/>
      <c r="W19" s="8">
        <f t="shared" ref="W19:W20" si="14">IF($G$18="","",IF($G$18&gt;=H19,H19,""))</f>
        <v>0</v>
      </c>
      <c r="X19" s="8" t="str">
        <f t="shared" si="9"/>
        <v/>
      </c>
      <c r="Y19" s="8" t="str">
        <f t="shared" si="10"/>
        <v/>
      </c>
    </row>
    <row r="20" spans="5:25" ht="20.100000000000001" customHeight="1">
      <c r="E20" s="158"/>
      <c r="F20" s="15" t="s">
        <v>4</v>
      </c>
      <c r="G20" s="199"/>
      <c r="H20" s="88"/>
      <c r="I20" s="48" t="str">
        <f t="shared" si="11"/>
        <v/>
      </c>
      <c r="J20" s="89"/>
      <c r="K20" s="89"/>
      <c r="L20" s="48" t="str">
        <f t="shared" si="12"/>
        <v/>
      </c>
      <c r="M20" s="48" t="str">
        <f t="shared" si="13"/>
        <v/>
      </c>
      <c r="N20" s="37"/>
      <c r="W20" s="8">
        <f t="shared" si="14"/>
        <v>0</v>
      </c>
      <c r="X20" s="8" t="str">
        <f t="shared" si="9"/>
        <v/>
      </c>
      <c r="Y20" s="8" t="str">
        <f t="shared" si="10"/>
        <v/>
      </c>
    </row>
    <row r="21" spans="5:25" ht="20.100000000000001" customHeight="1">
      <c r="E21" s="159"/>
      <c r="F21" s="16" t="s">
        <v>5</v>
      </c>
      <c r="G21" s="55">
        <f>+IF(COUNT(G18),SUM(G18),"")</f>
        <v>15128591</v>
      </c>
      <c r="H21" s="55">
        <f>+IF(COUNT(H18:H20),ROUND(SUM(H18:H20),2),"")</f>
        <v>13289580</v>
      </c>
      <c r="I21" s="48">
        <f>(IF(COUNT(H21,G21),IFERROR(ROUND(H21/G21*100,4),0),""))</f>
        <v>87.844099999999997</v>
      </c>
      <c r="J21" s="55">
        <f t="shared" ref="J21" si="15">+IF(COUNT(J18:J20),ROUND(SUM(J18:J20),2),"")</f>
        <v>13289580</v>
      </c>
      <c r="K21" s="55">
        <f t="shared" ref="K21" si="16">+IF(COUNT(K18:K20),ROUND(SUM(K18:K20),2),"")</f>
        <v>0</v>
      </c>
      <c r="L21" s="48">
        <f t="shared" si="7"/>
        <v>100</v>
      </c>
      <c r="M21" s="48">
        <f t="shared" si="8"/>
        <v>0</v>
      </c>
      <c r="N21" s="37"/>
    </row>
    <row r="22" spans="5:25" ht="20.100000000000001" customHeight="1">
      <c r="E22" s="157" t="s">
        <v>8</v>
      </c>
      <c r="F22" s="13" t="s">
        <v>2</v>
      </c>
      <c r="G22" s="197">
        <v>22940618</v>
      </c>
      <c r="H22" s="84">
        <v>2338048</v>
      </c>
      <c r="I22" s="48">
        <f>(IF($G$22="","",IF(G$22=0,"0",IF(COUNT(H22,$G$22),IFERROR(IF((H22)="","",ROUND(H22/$G$22*100,4)),""),""))))</f>
        <v>10.191700000000001</v>
      </c>
      <c r="J22" s="85">
        <v>2338048</v>
      </c>
      <c r="K22" s="85">
        <v>0</v>
      </c>
      <c r="L22" s="48">
        <f>(IF(I22="","",IF(I22=0,"0",IF(COUNT(J22,H22),IFERROR(ROUND(J22/H22*100,4),0),""))))</f>
        <v>100</v>
      </c>
      <c r="M22" s="48">
        <f>(IF(I22="","",IF(I22=0,"0",IF(COUNT(K22,H22),IFERROR(ROUND(K22/H22*100,4),0),""))))</f>
        <v>0</v>
      </c>
      <c r="N22" s="37"/>
      <c r="W22" s="8">
        <f>IF($G$22="","",IF($G$22&gt;=H22,H22,""))</f>
        <v>2338048</v>
      </c>
      <c r="X22" s="8">
        <f t="shared" ref="X22:X24" si="17">IF(H22="","",IF(H22&gt;=J22,J22,""))</f>
        <v>2338048</v>
      </c>
      <c r="Y22" s="8">
        <f t="shared" ref="Y22:Y24" si="18">IF(H22="","",IF(H22&gt;=K22,K22,""))</f>
        <v>0</v>
      </c>
    </row>
    <row r="23" spans="5:25" ht="20.100000000000001" customHeight="1">
      <c r="E23" s="158"/>
      <c r="F23" s="14" t="s">
        <v>3</v>
      </c>
      <c r="G23" s="198"/>
      <c r="H23" s="86"/>
      <c r="I23" s="48" t="str">
        <f t="shared" ref="I23:I24" si="19">(IF($G$22="","",IF(G$22=0,"0",IF(COUNT(H23,$G$22),IFERROR(IF((H23)="","",ROUND(H23/$G$22*100,4)),""),""))))</f>
        <v/>
      </c>
      <c r="J23" s="87"/>
      <c r="K23" s="87"/>
      <c r="L23" s="48" t="str">
        <f t="shared" ref="L23:L24" si="20">(IF(I23="","",IF(I23=0,"0",IF(COUNT(J23,H23),IFERROR(ROUND(J23/H23*100,4),0),""))))</f>
        <v/>
      </c>
      <c r="M23" s="48" t="str">
        <f t="shared" ref="M23:M24" si="21">(IF(I23="","",IF(I23=0,"0",IF(COUNT(K23,H23),IFERROR(ROUND(K23/H23*100,4),0),""))))</f>
        <v/>
      </c>
      <c r="N23" s="37"/>
      <c r="W23" s="8">
        <f t="shared" ref="W23:W24" si="22">IF($G$22="","",IF($G$22&gt;=H23,H23,""))</f>
        <v>0</v>
      </c>
      <c r="X23" s="8" t="str">
        <f t="shared" si="17"/>
        <v/>
      </c>
      <c r="Y23" s="8" t="str">
        <f t="shared" si="18"/>
        <v/>
      </c>
    </row>
    <row r="24" spans="5:25" ht="20.100000000000001" customHeight="1">
      <c r="E24" s="158"/>
      <c r="F24" s="15" t="s">
        <v>4</v>
      </c>
      <c r="G24" s="199"/>
      <c r="H24" s="88"/>
      <c r="I24" s="48" t="str">
        <f t="shared" si="19"/>
        <v/>
      </c>
      <c r="J24" s="89"/>
      <c r="K24" s="89"/>
      <c r="L24" s="48" t="str">
        <f t="shared" si="20"/>
        <v/>
      </c>
      <c r="M24" s="48" t="str">
        <f t="shared" si="21"/>
        <v/>
      </c>
      <c r="N24" s="37"/>
      <c r="W24" s="8">
        <f t="shared" si="22"/>
        <v>0</v>
      </c>
      <c r="X24" s="8" t="str">
        <f t="shared" si="17"/>
        <v/>
      </c>
      <c r="Y24" s="8" t="str">
        <f t="shared" si="18"/>
        <v/>
      </c>
    </row>
    <row r="25" spans="5:25" ht="20.100000000000001" customHeight="1">
      <c r="E25" s="159"/>
      <c r="F25" s="16" t="s">
        <v>5</v>
      </c>
      <c r="G25" s="56">
        <f>+IF(COUNT(G22),SUM(G22),"")</f>
        <v>22940618</v>
      </c>
      <c r="H25" s="55">
        <f>+IF(COUNT(H22:H24),ROUND(SUM(H22:H24),2),"")</f>
        <v>2338048</v>
      </c>
      <c r="I25" s="48">
        <f>(IF(COUNT(H25,G25),IFERROR(ROUND(H25/G25*100,4),0),""))</f>
        <v>10.191700000000001</v>
      </c>
      <c r="J25" s="56">
        <f t="shared" ref="J25" si="23">+IF(COUNT(J22:J24),ROUND(SUM(J22:J24),2),"")</f>
        <v>2338048</v>
      </c>
      <c r="K25" s="56">
        <f t="shared" ref="K25" si="24">+IF(COUNT(K22:K24),ROUND(SUM(K22:K24),2),"")</f>
        <v>0</v>
      </c>
      <c r="L25" s="48">
        <f t="shared" si="7"/>
        <v>100</v>
      </c>
      <c r="M25" s="48">
        <f t="shared" si="8"/>
        <v>0</v>
      </c>
      <c r="N25" s="37"/>
    </row>
    <row r="26" spans="5:25" ht="20.100000000000001" customHeight="1">
      <c r="E26" s="42" t="s">
        <v>5</v>
      </c>
      <c r="F26" s="41" t="s">
        <v>5</v>
      </c>
      <c r="G26" s="55">
        <f>+IF(COUNT(G17,G21,G25),ROUND(SUM(G17,G21,G25),2),"")</f>
        <v>92150355</v>
      </c>
      <c r="H26" s="55">
        <f t="shared" ref="H26:K26" si="25">+IF(COUNT(H17,H21,H25),ROUND(SUM(H17,H21,H25),2),"")</f>
        <v>69708774</v>
      </c>
      <c r="I26" s="48">
        <f>(IF(COUNT(H26,G26),IFERROR(ROUND(H26/G26*100,4),0),""))</f>
        <v>75.646799999999999</v>
      </c>
      <c r="J26" s="55">
        <f t="shared" si="25"/>
        <v>69708774</v>
      </c>
      <c r="K26" s="55">
        <f t="shared" si="25"/>
        <v>0</v>
      </c>
      <c r="L26" s="48">
        <f t="shared" si="7"/>
        <v>100</v>
      </c>
      <c r="M26" s="48">
        <f t="shared" si="8"/>
        <v>0</v>
      </c>
      <c r="N26" s="37"/>
    </row>
    <row r="27" spans="5:25" ht="20.100000000000001" customHeight="1">
      <c r="E27" s="168" t="s">
        <v>87</v>
      </c>
      <c r="F27" s="169"/>
      <c r="G27" s="169"/>
      <c r="H27" s="169"/>
      <c r="I27" s="169"/>
      <c r="J27" s="169"/>
      <c r="K27" s="170"/>
      <c r="L27" s="203" t="s">
        <v>25</v>
      </c>
      <c r="M27" s="172"/>
      <c r="N27" s="37"/>
      <c r="R27" s="8" t="s">
        <v>109</v>
      </c>
    </row>
    <row r="28" spans="5:25" ht="24.95" customHeight="1">
      <c r="E28" s="163" t="s">
        <v>128</v>
      </c>
      <c r="F28" s="164"/>
      <c r="G28" s="164"/>
      <c r="H28" s="164"/>
      <c r="I28" s="164"/>
      <c r="J28" s="164"/>
      <c r="K28" s="165"/>
      <c r="L28" s="166"/>
      <c r="M28" s="167"/>
      <c r="N28" s="37"/>
      <c r="R28" s="8" t="s">
        <v>133</v>
      </c>
    </row>
    <row r="29" spans="5:25"/>
    <row r="30" spans="5:25" ht="19.5" customHeight="1">
      <c r="E30" s="61" t="s">
        <v>257</v>
      </c>
    </row>
    <row r="31" spans="5:25" ht="21">
      <c r="E31" s="147" t="s">
        <v>246</v>
      </c>
      <c r="F31" s="191"/>
      <c r="G31" s="148"/>
    </row>
    <row r="32" spans="5:25" ht="23.1" customHeight="1">
      <c r="E32" s="192" t="s">
        <v>1</v>
      </c>
      <c r="F32" s="193"/>
      <c r="G32" s="17" t="s">
        <v>247</v>
      </c>
    </row>
    <row r="33" spans="5:7" ht="20.100000000000001" customHeight="1">
      <c r="E33" s="194" t="s">
        <v>6</v>
      </c>
      <c r="F33" s="194"/>
      <c r="G33" s="58"/>
    </row>
    <row r="34" spans="5:7" ht="20.100000000000001" customHeight="1">
      <c r="E34" s="195" t="s">
        <v>248</v>
      </c>
      <c r="F34" s="195"/>
      <c r="G34" s="59"/>
    </row>
    <row r="35" spans="5:7" ht="20.100000000000001" customHeight="1">
      <c r="E35" s="196" t="s">
        <v>249</v>
      </c>
      <c r="F35" s="196"/>
      <c r="G35" s="60"/>
    </row>
    <row r="36" spans="5:7"/>
  </sheetData>
  <sheetProtection password="F884" sheet="1" objects="1" scenarios="1"/>
  <mergeCells count="23">
    <mergeCell ref="E33:F33"/>
    <mergeCell ref="E34:F34"/>
    <mergeCell ref="E35:F35"/>
    <mergeCell ref="E27:K27"/>
    <mergeCell ref="L27:M27"/>
    <mergeCell ref="E28:K28"/>
    <mergeCell ref="L28:M28"/>
    <mergeCell ref="E31:G31"/>
    <mergeCell ref="E32:F32"/>
    <mergeCell ref="E22:E25"/>
    <mergeCell ref="G22:G24"/>
    <mergeCell ref="E8:M8"/>
    <mergeCell ref="E9:H9"/>
    <mergeCell ref="I9:M9"/>
    <mergeCell ref="E10:H10"/>
    <mergeCell ref="I10:M10"/>
    <mergeCell ref="E11:H11"/>
    <mergeCell ref="I11:M11"/>
    <mergeCell ref="E13:F13"/>
    <mergeCell ref="E14:E17"/>
    <mergeCell ref="G14:G16"/>
    <mergeCell ref="E18:E21"/>
    <mergeCell ref="G18:G20"/>
  </mergeCells>
  <dataValidations count="12">
    <dataValidation type="whole" operator="greaterThanOrEqual" allowBlank="1" showInputMessage="1" showErrorMessage="1" sqref="G33:G35 G14:G16 G18:G20 G22:G24">
      <formula1>0</formula1>
    </dataValidation>
    <dataValidation type="whole" operator="equal" allowBlank="1" showInputMessage="1" showErrorMessage="1" sqref="J14:K16 J22:K24 J18:K20">
      <formula1>X14</formula1>
    </dataValidation>
    <dataValidation type="whole" operator="equal" allowBlank="1" showInputMessage="1" showErrorMessage="1" sqref="H22:H24 H14:H16 H18:H20">
      <formula1>W14</formula1>
    </dataValidation>
    <dataValidation type="list" allowBlank="1" showInputMessage="1" showErrorMessage="1" prompt="please select value from drop-down list." sqref="L27:M27">
      <formula1>$T$1:$T$2</formula1>
    </dataValidation>
    <dataValidation type="list" allowBlank="1" showInputMessage="1" showErrorMessage="1" prompt="Please select value from drop-down list." sqref="I10:M10">
      <formula1>$T$1:$T$2</formula1>
    </dataValidation>
    <dataValidation type="list" allowBlank="1" showInputMessage="1" showErrorMessage="1" prompt="Please select value from drop-down list." sqref="I9:M9">
      <formula1>$S$1:$S$2</formula1>
    </dataValidation>
    <dataValidation operator="greaterThanOrEqual" allowBlank="1" showInputMessage="1" showErrorMessage="1" sqref="M14:M26"/>
    <dataValidation type="whole" operator="lessThanOrEqual" allowBlank="1" showInputMessage="1" showErrorMessage="1" sqref="J17 J21 J25">
      <formula1>H17</formula1>
    </dataValidation>
    <dataValidation type="whole" operator="lessThanOrEqual" allowBlank="1" showInputMessage="1" showErrorMessage="1" sqref="K17 K21 K25">
      <formula1>H17</formula1>
    </dataValidation>
    <dataValidation type="whole" operator="lessThanOrEqual" allowBlank="1" showInputMessage="1" showErrorMessage="1" sqref="H17 H25">
      <formula1>G17</formula1>
    </dataValidation>
    <dataValidation operator="greaterThan" allowBlank="1" showInputMessage="1" showErrorMessage="1" sqref="L14:L26 I14:I26"/>
    <dataValidation type="whole" operator="greaterThan" allowBlank="1" showInputMessage="1" showErrorMessage="1" sqref="G25">
      <formula1>0</formula1>
    </dataValidation>
  </dataValidations>
  <pageMargins left="0.7" right="0.7" top="0.75" bottom="0.75" header="0.3" footer="0.3"/>
  <pageSetup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132"/>
  <sheetViews>
    <sheetView workbookViewId="0">
      <selection activeCell="B6" sqref="B6"/>
    </sheetView>
  </sheetViews>
  <sheetFormatPr defaultRowHeight="15"/>
  <cols>
    <col min="1" max="1" width="58" customWidth="1"/>
    <col min="2" max="2" width="54.7109375" customWidth="1"/>
    <col min="3" max="3" width="26" customWidth="1"/>
    <col min="4" max="4" width="9.5703125" customWidth="1"/>
    <col min="5" max="5" width="33.7109375" customWidth="1"/>
    <col min="6" max="28" width="9.140625" customWidth="1"/>
    <col min="31" max="32" width="9.140625" customWidth="1"/>
  </cols>
  <sheetData>
    <row r="1" spans="1:5" ht="18.75">
      <c r="A1" s="75" t="s">
        <v>277</v>
      </c>
      <c r="B1" s="75" t="s">
        <v>129</v>
      </c>
      <c r="C1" s="75" t="s">
        <v>112</v>
      </c>
      <c r="D1" s="75" t="s">
        <v>113</v>
      </c>
      <c r="E1" s="75" t="s">
        <v>278</v>
      </c>
    </row>
    <row r="2" spans="1:5" ht="18.75">
      <c r="A2" s="76" t="s">
        <v>279</v>
      </c>
      <c r="B2" s="76"/>
      <c r="C2" s="76"/>
      <c r="D2" s="76"/>
      <c r="E2" s="76"/>
    </row>
    <row r="3" spans="1:5" ht="15" customHeight="1">
      <c r="A3" t="s">
        <v>32</v>
      </c>
      <c r="B3" t="s">
        <v>74</v>
      </c>
      <c r="C3" t="s">
        <v>240</v>
      </c>
      <c r="D3" t="s">
        <v>33</v>
      </c>
      <c r="E3" t="s">
        <v>134</v>
      </c>
    </row>
    <row r="4" spans="1:5" ht="15" customHeight="1">
      <c r="A4" t="s">
        <v>261</v>
      </c>
      <c r="B4" t="s">
        <v>258</v>
      </c>
      <c r="C4" t="s">
        <v>34</v>
      </c>
      <c r="D4" t="s">
        <v>33</v>
      </c>
    </row>
    <row r="5" spans="1:5" ht="15" customHeight="1">
      <c r="A5" t="s">
        <v>262</v>
      </c>
      <c r="B5" t="s">
        <v>259</v>
      </c>
      <c r="C5" t="s">
        <v>34</v>
      </c>
      <c r="D5" t="s">
        <v>33</v>
      </c>
    </row>
    <row r="6" spans="1:5" ht="15" customHeight="1">
      <c r="A6" t="s">
        <v>260</v>
      </c>
      <c r="B6" t="s">
        <v>260</v>
      </c>
      <c r="C6" t="s">
        <v>263</v>
      </c>
      <c r="D6" t="s">
        <v>33</v>
      </c>
    </row>
    <row r="7" spans="1:5" ht="15" customHeight="1">
      <c r="A7" t="s">
        <v>126</v>
      </c>
      <c r="B7" t="s">
        <v>75</v>
      </c>
      <c r="C7" t="s">
        <v>34</v>
      </c>
      <c r="D7" t="s">
        <v>33</v>
      </c>
    </row>
    <row r="8" spans="1:5" ht="15" customHeight="1">
      <c r="A8" t="s">
        <v>92</v>
      </c>
      <c r="B8" t="s">
        <v>76</v>
      </c>
      <c r="C8" t="s">
        <v>238</v>
      </c>
      <c r="D8" t="s">
        <v>33</v>
      </c>
      <c r="E8" t="s">
        <v>221</v>
      </c>
    </row>
    <row r="9" spans="1:5" ht="15" customHeight="1">
      <c r="A9" t="s">
        <v>130</v>
      </c>
      <c r="B9" t="s">
        <v>303</v>
      </c>
      <c r="C9" t="s">
        <v>35</v>
      </c>
      <c r="D9" t="s">
        <v>111</v>
      </c>
    </row>
    <row r="10" spans="1:5" ht="15" customHeight="1">
      <c r="A10" t="s">
        <v>93</v>
      </c>
      <c r="B10" t="s">
        <v>77</v>
      </c>
      <c r="C10" t="s">
        <v>34</v>
      </c>
      <c r="D10" t="s">
        <v>111</v>
      </c>
      <c r="E10" t="s">
        <v>222</v>
      </c>
    </row>
    <row r="11" spans="1:5" ht="15" customHeight="1">
      <c r="A11" t="s">
        <v>94</v>
      </c>
      <c r="B11" t="s">
        <v>78</v>
      </c>
      <c r="C11" t="s">
        <v>34</v>
      </c>
      <c r="D11" t="s">
        <v>111</v>
      </c>
      <c r="E11" t="s">
        <v>223</v>
      </c>
    </row>
    <row r="12" spans="1:5" ht="20.100000000000001" customHeight="1">
      <c r="A12" s="76" t="s">
        <v>265</v>
      </c>
      <c r="B12" s="76"/>
      <c r="C12" s="76"/>
      <c r="D12" s="76"/>
      <c r="E12" s="76"/>
    </row>
    <row r="13" spans="1:5" ht="15" customHeight="1">
      <c r="A13" t="s">
        <v>280</v>
      </c>
      <c r="B13" t="s">
        <v>266</v>
      </c>
      <c r="C13" t="s">
        <v>34</v>
      </c>
      <c r="D13" t="s">
        <v>33</v>
      </c>
      <c r="E13" s="37" t="s">
        <v>286</v>
      </c>
    </row>
    <row r="14" spans="1:5" ht="15" customHeight="1">
      <c r="A14" t="s">
        <v>281</v>
      </c>
      <c r="B14" t="s">
        <v>267</v>
      </c>
      <c r="C14" t="s">
        <v>34</v>
      </c>
      <c r="D14" t="s">
        <v>33</v>
      </c>
    </row>
    <row r="15" spans="1:5" ht="15" customHeight="1">
      <c r="A15" t="s">
        <v>282</v>
      </c>
      <c r="B15" t="s">
        <v>268</v>
      </c>
      <c r="C15" t="s">
        <v>291</v>
      </c>
      <c r="D15" t="s">
        <v>33</v>
      </c>
      <c r="E15" s="37" t="s">
        <v>287</v>
      </c>
    </row>
    <row r="16" spans="1:5" ht="15" customHeight="1">
      <c r="A16" t="s">
        <v>283</v>
      </c>
      <c r="B16" t="s">
        <v>269</v>
      </c>
      <c r="C16" t="s">
        <v>34</v>
      </c>
      <c r="D16" t="s">
        <v>33</v>
      </c>
      <c r="E16" s="37" t="s">
        <v>288</v>
      </c>
    </row>
    <row r="17" spans="1:5" ht="15" customHeight="1">
      <c r="A17" t="s">
        <v>284</v>
      </c>
      <c r="B17" t="s">
        <v>270</v>
      </c>
      <c r="C17" t="s">
        <v>35</v>
      </c>
      <c r="D17" t="s">
        <v>111</v>
      </c>
      <c r="E17" s="37" t="s">
        <v>290</v>
      </c>
    </row>
    <row r="18" spans="1:5" ht="15" customHeight="1">
      <c r="A18" t="s">
        <v>285</v>
      </c>
      <c r="B18" t="s">
        <v>271</v>
      </c>
      <c r="C18" t="s">
        <v>35</v>
      </c>
      <c r="D18" t="s">
        <v>111</v>
      </c>
      <c r="E18" s="37" t="s">
        <v>289</v>
      </c>
    </row>
    <row r="19" spans="1:5" ht="20.100000000000001" customHeight="1">
      <c r="A19" s="76" t="s">
        <v>31</v>
      </c>
      <c r="B19" s="76"/>
      <c r="C19" s="76"/>
      <c r="D19" s="76"/>
      <c r="E19" s="76"/>
    </row>
    <row r="20" spans="1:5" ht="15" customHeight="1">
      <c r="A20" t="s">
        <v>121</v>
      </c>
      <c r="B20" t="str">
        <f>'Voting Results'!R7</f>
        <v>Date of record</v>
      </c>
      <c r="C20" t="s">
        <v>35</v>
      </c>
      <c r="D20" t="s">
        <v>111</v>
      </c>
    </row>
    <row r="21" spans="1:5" ht="15" customHeight="1">
      <c r="A21" t="s">
        <v>36</v>
      </c>
      <c r="B21" t="str">
        <f>'Voting Results'!R8</f>
        <v>Total number of shareholders on record date</v>
      </c>
      <c r="C21" t="s">
        <v>114</v>
      </c>
      <c r="D21" t="s">
        <v>111</v>
      </c>
      <c r="E21" t="s">
        <v>224</v>
      </c>
    </row>
    <row r="22" spans="1:5" ht="15" customHeight="1">
      <c r="A22" t="s">
        <v>95</v>
      </c>
      <c r="B22" t="s">
        <v>107</v>
      </c>
      <c r="C22" t="s">
        <v>114</v>
      </c>
      <c r="D22" t="s">
        <v>111</v>
      </c>
      <c r="E22" t="s">
        <v>224</v>
      </c>
    </row>
    <row r="23" spans="1:5" ht="15" customHeight="1">
      <c r="A23" t="s">
        <v>96</v>
      </c>
      <c r="B23" t="s">
        <v>108</v>
      </c>
      <c r="C23" t="s">
        <v>114</v>
      </c>
      <c r="D23" t="s">
        <v>111</v>
      </c>
      <c r="E23" t="s">
        <v>224</v>
      </c>
    </row>
    <row r="24" spans="1:5" ht="15" customHeight="1">
      <c r="A24" t="s">
        <v>115</v>
      </c>
      <c r="B24" t="s">
        <v>123</v>
      </c>
      <c r="C24" t="s">
        <v>114</v>
      </c>
      <c r="D24" t="s">
        <v>111</v>
      </c>
      <c r="E24" t="s">
        <v>224</v>
      </c>
    </row>
    <row r="25" spans="1:5" ht="15" customHeight="1">
      <c r="A25" t="s">
        <v>116</v>
      </c>
      <c r="B25" t="s">
        <v>124</v>
      </c>
      <c r="C25" t="s">
        <v>114</v>
      </c>
      <c r="D25" t="s">
        <v>111</v>
      </c>
      <c r="E25" t="s">
        <v>224</v>
      </c>
    </row>
    <row r="26" spans="1:5" ht="15" customHeight="1">
      <c r="A26" t="s">
        <v>97</v>
      </c>
      <c r="B26" t="s">
        <v>132</v>
      </c>
      <c r="C26" t="s">
        <v>114</v>
      </c>
      <c r="D26" t="s">
        <v>111</v>
      </c>
      <c r="E26" t="s">
        <v>135</v>
      </c>
    </row>
    <row r="27" spans="1:5" ht="15" customHeight="1">
      <c r="A27" t="s">
        <v>241</v>
      </c>
      <c r="B27" t="s">
        <v>127</v>
      </c>
      <c r="C27" t="s">
        <v>245</v>
      </c>
      <c r="D27" t="s">
        <v>33</v>
      </c>
    </row>
    <row r="28" spans="1:5" ht="20.100000000000001" customHeight="1">
      <c r="A28" s="76" t="s">
        <v>30</v>
      </c>
      <c r="B28" s="76"/>
      <c r="C28" s="76"/>
      <c r="D28" s="76"/>
      <c r="E28" s="76"/>
    </row>
    <row r="29" spans="1:5" ht="15" customHeight="1">
      <c r="A29" t="s">
        <v>120</v>
      </c>
      <c r="B29" t="s">
        <v>125</v>
      </c>
      <c r="C29" t="s">
        <v>239</v>
      </c>
      <c r="D29" t="s">
        <v>33</v>
      </c>
      <c r="E29" t="s">
        <v>226</v>
      </c>
    </row>
    <row r="30" spans="1:5" ht="15" customHeight="1">
      <c r="A30" t="s">
        <v>37</v>
      </c>
      <c r="B30" t="s">
        <v>122</v>
      </c>
      <c r="C30" t="s">
        <v>117</v>
      </c>
      <c r="D30" t="s">
        <v>33</v>
      </c>
      <c r="E30" t="s">
        <v>225</v>
      </c>
    </row>
    <row r="31" spans="1:5" ht="15" customHeight="1">
      <c r="A31" t="s">
        <v>98</v>
      </c>
      <c r="B31" t="s">
        <v>81</v>
      </c>
      <c r="C31" t="s">
        <v>34</v>
      </c>
      <c r="D31" t="s">
        <v>33</v>
      </c>
      <c r="E31" t="s">
        <v>136</v>
      </c>
    </row>
    <row r="32" spans="1:5" ht="15" customHeight="1">
      <c r="A32" t="s">
        <v>99</v>
      </c>
      <c r="B32" t="s">
        <v>109</v>
      </c>
      <c r="C32" t="s">
        <v>117</v>
      </c>
      <c r="D32" t="s">
        <v>33</v>
      </c>
      <c r="E32" t="s">
        <v>225</v>
      </c>
    </row>
    <row r="33" spans="1:5" ht="15" customHeight="1">
      <c r="A33" t="s">
        <v>100</v>
      </c>
      <c r="B33" t="s">
        <v>11</v>
      </c>
      <c r="C33" t="s">
        <v>118</v>
      </c>
      <c r="D33" t="s">
        <v>111</v>
      </c>
      <c r="E33" t="s">
        <v>137</v>
      </c>
    </row>
    <row r="34" spans="1:5" ht="15" customHeight="1">
      <c r="A34" t="s">
        <v>101</v>
      </c>
      <c r="B34" t="s">
        <v>20</v>
      </c>
      <c r="C34" t="s">
        <v>114</v>
      </c>
      <c r="D34" t="s">
        <v>111</v>
      </c>
      <c r="E34" t="s">
        <v>138</v>
      </c>
    </row>
    <row r="35" spans="1:5" ht="15" customHeight="1">
      <c r="A35" t="s">
        <v>102</v>
      </c>
      <c r="B35" t="s">
        <v>83</v>
      </c>
      <c r="C35" t="s">
        <v>119</v>
      </c>
      <c r="D35" t="s">
        <v>111</v>
      </c>
      <c r="E35" t="s">
        <v>139</v>
      </c>
    </row>
    <row r="36" spans="1:5" ht="15" customHeight="1">
      <c r="A36" t="s">
        <v>103</v>
      </c>
      <c r="B36" t="s">
        <v>84</v>
      </c>
      <c r="C36" t="s">
        <v>114</v>
      </c>
      <c r="D36" t="s">
        <v>111</v>
      </c>
      <c r="E36" t="s">
        <v>140</v>
      </c>
    </row>
    <row r="37" spans="1:5" ht="15" customHeight="1">
      <c r="A37" t="s">
        <v>104</v>
      </c>
      <c r="B37" t="s">
        <v>85</v>
      </c>
      <c r="C37" t="s">
        <v>114</v>
      </c>
      <c r="D37" t="s">
        <v>111</v>
      </c>
      <c r="E37" t="s">
        <v>140</v>
      </c>
    </row>
    <row r="38" spans="1:5" ht="15" customHeight="1">
      <c r="A38" t="s">
        <v>105</v>
      </c>
      <c r="B38" t="s">
        <v>86</v>
      </c>
      <c r="C38" t="s">
        <v>119</v>
      </c>
      <c r="D38" t="s">
        <v>111</v>
      </c>
      <c r="E38" t="s">
        <v>139</v>
      </c>
    </row>
    <row r="39" spans="1:5" ht="15" customHeight="1">
      <c r="A39" t="s">
        <v>106</v>
      </c>
      <c r="B39" t="s">
        <v>18</v>
      </c>
      <c r="C39" t="s">
        <v>119</v>
      </c>
      <c r="D39" t="s">
        <v>111</v>
      </c>
      <c r="E39" t="s">
        <v>139</v>
      </c>
    </row>
    <row r="40" spans="1:5" ht="15" customHeight="1">
      <c r="A40" t="s">
        <v>256</v>
      </c>
      <c r="B40" t="s">
        <v>133</v>
      </c>
      <c r="C40" t="s">
        <v>245</v>
      </c>
      <c r="D40" t="s">
        <v>33</v>
      </c>
    </row>
    <row r="41" spans="1:5" ht="15" customHeight="1">
      <c r="A41" t="s">
        <v>250</v>
      </c>
      <c r="B41" t="s">
        <v>6</v>
      </c>
      <c r="C41" t="s">
        <v>114</v>
      </c>
      <c r="D41" t="s">
        <v>111</v>
      </c>
      <c r="E41" t="s">
        <v>253</v>
      </c>
    </row>
    <row r="42" spans="1:5" ht="15" customHeight="1">
      <c r="A42" t="s">
        <v>251</v>
      </c>
      <c r="B42" t="s">
        <v>248</v>
      </c>
      <c r="C42" t="s">
        <v>114</v>
      </c>
      <c r="D42" t="s">
        <v>111</v>
      </c>
      <c r="E42" t="s">
        <v>254</v>
      </c>
    </row>
    <row r="43" spans="1:5" ht="15" customHeight="1">
      <c r="A43" t="s">
        <v>252</v>
      </c>
      <c r="B43" t="s">
        <v>249</v>
      </c>
      <c r="C43" t="s">
        <v>114</v>
      </c>
      <c r="D43" t="s">
        <v>111</v>
      </c>
      <c r="E43" t="s">
        <v>255</v>
      </c>
    </row>
    <row r="44" spans="1:5" ht="15" customHeight="1">
      <c r="B44" t="s">
        <v>90</v>
      </c>
      <c r="E44" t="s">
        <v>235</v>
      </c>
    </row>
    <row r="45" spans="1:5" ht="15" customHeight="1">
      <c r="B45" t="s">
        <v>91</v>
      </c>
      <c r="E45" t="s">
        <v>236</v>
      </c>
    </row>
    <row r="46" spans="1:5" ht="15" customHeight="1">
      <c r="B46" t="s">
        <v>81</v>
      </c>
      <c r="E46" t="s">
        <v>136</v>
      </c>
    </row>
    <row r="47" spans="1:5" ht="15" customHeight="1">
      <c r="B47" t="s">
        <v>87</v>
      </c>
      <c r="E47" t="s">
        <v>236</v>
      </c>
    </row>
    <row r="48" spans="1:5" ht="15" customHeight="1">
      <c r="B48" t="s">
        <v>141</v>
      </c>
      <c r="E48" t="s">
        <v>167</v>
      </c>
    </row>
    <row r="49" spans="2:5">
      <c r="B49" t="s">
        <v>142</v>
      </c>
    </row>
    <row r="50" spans="2:5">
      <c r="B50" t="s">
        <v>143</v>
      </c>
      <c r="E50" t="s">
        <v>242</v>
      </c>
    </row>
    <row r="51" spans="2:5" ht="15" customHeight="1">
      <c r="B51" t="s">
        <v>144</v>
      </c>
      <c r="E51" t="s">
        <v>242</v>
      </c>
    </row>
    <row r="52" spans="2:5" ht="15" customHeight="1">
      <c r="B52" t="s">
        <v>145</v>
      </c>
      <c r="E52" t="s">
        <v>242</v>
      </c>
    </row>
    <row r="53" spans="2:5" ht="15" customHeight="1">
      <c r="B53" t="s">
        <v>146</v>
      </c>
      <c r="E53" t="s">
        <v>242</v>
      </c>
    </row>
    <row r="54" spans="2:5" ht="15" customHeight="1">
      <c r="B54" t="s">
        <v>147</v>
      </c>
      <c r="E54" t="s">
        <v>168</v>
      </c>
    </row>
    <row r="55" spans="2:5" ht="15" customHeight="1">
      <c r="B55" t="s">
        <v>148</v>
      </c>
      <c r="E55" t="s">
        <v>168</v>
      </c>
    </row>
    <row r="56" spans="2:5">
      <c r="B56" t="s">
        <v>149</v>
      </c>
      <c r="E56" t="s">
        <v>168</v>
      </c>
    </row>
    <row r="57" spans="2:5">
      <c r="B57" t="s">
        <v>150</v>
      </c>
      <c r="E57" t="s">
        <v>168</v>
      </c>
    </row>
    <row r="58" spans="2:5">
      <c r="B58" t="s">
        <v>151</v>
      </c>
    </row>
    <row r="59" spans="2:5">
      <c r="B59" t="s">
        <v>152</v>
      </c>
    </row>
    <row r="60" spans="2:5">
      <c r="B60" t="s">
        <v>153</v>
      </c>
    </row>
    <row r="61" spans="2:5">
      <c r="B61" t="s">
        <v>154</v>
      </c>
    </row>
    <row r="62" spans="2:5">
      <c r="B62" t="s">
        <v>155</v>
      </c>
    </row>
    <row r="63" spans="2:5">
      <c r="B63" t="s">
        <v>156</v>
      </c>
    </row>
    <row r="64" spans="2:5">
      <c r="B64" t="s">
        <v>157</v>
      </c>
    </row>
    <row r="65" spans="2:5">
      <c r="B65" t="s">
        <v>158</v>
      </c>
    </row>
    <row r="66" spans="2:5">
      <c r="B66" t="s">
        <v>159</v>
      </c>
      <c r="E66" t="s">
        <v>168</v>
      </c>
    </row>
    <row r="67" spans="2:5">
      <c r="B67" t="s">
        <v>160</v>
      </c>
      <c r="E67" t="s">
        <v>168</v>
      </c>
    </row>
    <row r="68" spans="2:5">
      <c r="B68" t="s">
        <v>161</v>
      </c>
      <c r="E68" t="s">
        <v>168</v>
      </c>
    </row>
    <row r="69" spans="2:5">
      <c r="B69" t="s">
        <v>162</v>
      </c>
      <c r="E69" t="s">
        <v>168</v>
      </c>
    </row>
    <row r="70" spans="2:5">
      <c r="B70" t="s">
        <v>163</v>
      </c>
      <c r="E70" t="s">
        <v>168</v>
      </c>
    </row>
    <row r="71" spans="2:5">
      <c r="B71" t="s">
        <v>164</v>
      </c>
      <c r="E71" t="s">
        <v>168</v>
      </c>
    </row>
    <row r="72" spans="2:5">
      <c r="B72" t="s">
        <v>165</v>
      </c>
      <c r="E72" t="s">
        <v>168</v>
      </c>
    </row>
    <row r="73" spans="2:5">
      <c r="B73" t="s">
        <v>166</v>
      </c>
      <c r="E73" t="s">
        <v>168</v>
      </c>
    </row>
    <row r="74" spans="2:5">
      <c r="B74" t="s">
        <v>169</v>
      </c>
      <c r="E74" t="s">
        <v>167</v>
      </c>
    </row>
    <row r="75" spans="2:5">
      <c r="B75" t="s">
        <v>170</v>
      </c>
    </row>
    <row r="76" spans="2:5">
      <c r="B76" t="s">
        <v>171</v>
      </c>
      <c r="E76" t="s">
        <v>242</v>
      </c>
    </row>
    <row r="77" spans="2:5">
      <c r="B77" t="s">
        <v>177</v>
      </c>
      <c r="E77" t="s">
        <v>242</v>
      </c>
    </row>
    <row r="78" spans="2:5">
      <c r="B78" t="s">
        <v>183</v>
      </c>
      <c r="E78" t="s">
        <v>242</v>
      </c>
    </row>
    <row r="79" spans="2:5">
      <c r="B79" t="s">
        <v>189</v>
      </c>
      <c r="E79" t="s">
        <v>242</v>
      </c>
    </row>
    <row r="80" spans="2:5">
      <c r="B80" t="s">
        <v>172</v>
      </c>
      <c r="E80" t="s">
        <v>168</v>
      </c>
    </row>
    <row r="81" spans="2:5">
      <c r="B81" t="s">
        <v>178</v>
      </c>
      <c r="E81" t="s">
        <v>168</v>
      </c>
    </row>
    <row r="82" spans="2:5">
      <c r="B82" t="s">
        <v>184</v>
      </c>
      <c r="E82" t="s">
        <v>168</v>
      </c>
    </row>
    <row r="83" spans="2:5">
      <c r="B83" t="s">
        <v>190</v>
      </c>
      <c r="E83" t="s">
        <v>168</v>
      </c>
    </row>
    <row r="84" spans="2:5">
      <c r="B84" t="s">
        <v>173</v>
      </c>
    </row>
    <row r="85" spans="2:5">
      <c r="B85" t="s">
        <v>179</v>
      </c>
    </row>
    <row r="86" spans="2:5">
      <c r="B86" t="s">
        <v>185</v>
      </c>
    </row>
    <row r="87" spans="2:5">
      <c r="B87" t="s">
        <v>191</v>
      </c>
    </row>
    <row r="88" spans="2:5">
      <c r="B88" t="s">
        <v>174</v>
      </c>
    </row>
    <row r="89" spans="2:5">
      <c r="B89" t="s">
        <v>180</v>
      </c>
    </row>
    <row r="90" spans="2:5">
      <c r="B90" t="s">
        <v>186</v>
      </c>
    </row>
    <row r="91" spans="2:5">
      <c r="B91" t="s">
        <v>192</v>
      </c>
    </row>
    <row r="92" spans="2:5">
      <c r="B92" t="s">
        <v>175</v>
      </c>
      <c r="E92" t="s">
        <v>168</v>
      </c>
    </row>
    <row r="93" spans="2:5">
      <c r="B93" t="s">
        <v>181</v>
      </c>
      <c r="E93" t="s">
        <v>168</v>
      </c>
    </row>
    <row r="94" spans="2:5">
      <c r="B94" t="s">
        <v>187</v>
      </c>
      <c r="E94" t="s">
        <v>168</v>
      </c>
    </row>
    <row r="95" spans="2:5">
      <c r="B95" t="s">
        <v>193</v>
      </c>
      <c r="E95" t="s">
        <v>168</v>
      </c>
    </row>
    <row r="96" spans="2:5">
      <c r="B96" t="s">
        <v>176</v>
      </c>
      <c r="E96" t="s">
        <v>168</v>
      </c>
    </row>
    <row r="97" spans="2:5">
      <c r="B97" t="s">
        <v>182</v>
      </c>
      <c r="E97" t="s">
        <v>168</v>
      </c>
    </row>
    <row r="98" spans="2:5">
      <c r="B98" t="s">
        <v>188</v>
      </c>
      <c r="E98" t="s">
        <v>168</v>
      </c>
    </row>
    <row r="99" spans="2:5">
      <c r="B99" t="s">
        <v>194</v>
      </c>
      <c r="E99" t="s">
        <v>168</v>
      </c>
    </row>
    <row r="100" spans="2:5">
      <c r="B100" t="s">
        <v>195</v>
      </c>
      <c r="E100" t="s">
        <v>167</v>
      </c>
    </row>
    <row r="101" spans="2:5">
      <c r="B101" t="s">
        <v>220</v>
      </c>
    </row>
    <row r="102" spans="2:5">
      <c r="B102" t="s">
        <v>196</v>
      </c>
      <c r="E102" t="s">
        <v>242</v>
      </c>
    </row>
    <row r="103" spans="2:5">
      <c r="B103" t="s">
        <v>202</v>
      </c>
      <c r="E103" t="s">
        <v>242</v>
      </c>
    </row>
    <row r="104" spans="2:5">
      <c r="B104" t="s">
        <v>213</v>
      </c>
      <c r="E104" t="s">
        <v>242</v>
      </c>
    </row>
    <row r="105" spans="2:5">
      <c r="B105" t="s">
        <v>214</v>
      </c>
      <c r="E105" t="s">
        <v>242</v>
      </c>
    </row>
    <row r="106" spans="2:5">
      <c r="B106" t="s">
        <v>197</v>
      </c>
      <c r="E106" t="s">
        <v>168</v>
      </c>
    </row>
    <row r="107" spans="2:5">
      <c r="B107" t="s">
        <v>203</v>
      </c>
      <c r="E107" t="s">
        <v>168</v>
      </c>
    </row>
    <row r="108" spans="2:5">
      <c r="B108" t="s">
        <v>208</v>
      </c>
      <c r="E108" t="s">
        <v>168</v>
      </c>
    </row>
    <row r="109" spans="2:5">
      <c r="B109" t="s">
        <v>215</v>
      </c>
      <c r="E109" t="s">
        <v>168</v>
      </c>
    </row>
    <row r="110" spans="2:5">
      <c r="B110" t="s">
        <v>198</v>
      </c>
    </row>
    <row r="111" spans="2:5">
      <c r="B111" t="s">
        <v>204</v>
      </c>
    </row>
    <row r="112" spans="2:5">
      <c r="B112" t="s">
        <v>209</v>
      </c>
    </row>
    <row r="113" spans="2:5">
      <c r="B113" t="s">
        <v>216</v>
      </c>
    </row>
    <row r="114" spans="2:5">
      <c r="B114" t="s">
        <v>199</v>
      </c>
    </row>
    <row r="115" spans="2:5">
      <c r="B115" t="s">
        <v>205</v>
      </c>
    </row>
    <row r="116" spans="2:5">
      <c r="B116" t="s">
        <v>210</v>
      </c>
    </row>
    <row r="117" spans="2:5">
      <c r="B117" t="s">
        <v>217</v>
      </c>
    </row>
    <row r="118" spans="2:5">
      <c r="B118" t="s">
        <v>200</v>
      </c>
      <c r="E118" t="s">
        <v>168</v>
      </c>
    </row>
    <row r="119" spans="2:5">
      <c r="B119" t="s">
        <v>206</v>
      </c>
      <c r="E119" t="s">
        <v>168</v>
      </c>
    </row>
    <row r="120" spans="2:5">
      <c r="B120" t="s">
        <v>211</v>
      </c>
      <c r="E120" t="s">
        <v>168</v>
      </c>
    </row>
    <row r="121" spans="2:5">
      <c r="B121" t="s">
        <v>218</v>
      </c>
      <c r="E121" t="s">
        <v>168</v>
      </c>
    </row>
    <row r="122" spans="2:5">
      <c r="B122" t="s">
        <v>201</v>
      </c>
      <c r="E122" t="s">
        <v>168</v>
      </c>
    </row>
    <row r="123" spans="2:5">
      <c r="B123" t="s">
        <v>207</v>
      </c>
      <c r="E123" t="s">
        <v>168</v>
      </c>
    </row>
    <row r="124" spans="2:5">
      <c r="B124" t="s">
        <v>212</v>
      </c>
      <c r="E124" t="s">
        <v>168</v>
      </c>
    </row>
    <row r="125" spans="2:5">
      <c r="B125" t="s">
        <v>219</v>
      </c>
      <c r="E125" t="s">
        <v>168</v>
      </c>
    </row>
    <row r="126" spans="2:5">
      <c r="B126" t="s">
        <v>227</v>
      </c>
      <c r="E126" t="s">
        <v>234</v>
      </c>
    </row>
    <row r="127" spans="2:5">
      <c r="B127" t="s">
        <v>228</v>
      </c>
      <c r="E127" t="s">
        <v>237</v>
      </c>
    </row>
    <row r="128" spans="2:5">
      <c r="B128" t="s">
        <v>229</v>
      </c>
      <c r="E128" t="s">
        <v>237</v>
      </c>
    </row>
    <row r="129" spans="2:5">
      <c r="B129" t="s">
        <v>230</v>
      </c>
      <c r="E129" t="s">
        <v>237</v>
      </c>
    </row>
    <row r="130" spans="2:5">
      <c r="B130" t="s">
        <v>231</v>
      </c>
      <c r="E130" t="s">
        <v>237</v>
      </c>
    </row>
    <row r="131" spans="2:5">
      <c r="B131" t="s">
        <v>232</v>
      </c>
      <c r="E131" t="s">
        <v>237</v>
      </c>
    </row>
    <row r="132" spans="2:5">
      <c r="B132" t="s">
        <v>233</v>
      </c>
      <c r="E132" t="s">
        <v>237</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E26"/>
  <sheetViews>
    <sheetView workbookViewId="0">
      <selection activeCell="B1" sqref="B1:B1048576"/>
    </sheetView>
  </sheetViews>
  <sheetFormatPr defaultRowHeight="15"/>
  <cols>
    <col min="2" max="2" width="9.140625" style="44" customWidth="1"/>
  </cols>
  <sheetData>
    <row r="1" spans="2:5">
      <c r="E1">
        <v>26</v>
      </c>
    </row>
    <row r="3" spans="2:5">
      <c r="B3" s="46"/>
    </row>
    <row r="4" spans="2:5">
      <c r="B4" s="46"/>
    </row>
    <row r="5" spans="2:5">
      <c r="B5" s="46" t="s">
        <v>301</v>
      </c>
    </row>
    <row r="6" spans="2:5">
      <c r="B6" s="46" t="s">
        <v>302</v>
      </c>
    </row>
    <row r="7" spans="2:5">
      <c r="B7" s="46" t="s">
        <v>301</v>
      </c>
    </row>
    <row r="8" spans="2:5">
      <c r="B8" s="46" t="s">
        <v>302</v>
      </c>
    </row>
    <row r="9" spans="2:5">
      <c r="B9" s="46" t="s">
        <v>301</v>
      </c>
    </row>
    <row r="10" spans="2:5">
      <c r="B10" s="46" t="s">
        <v>302</v>
      </c>
    </row>
    <row r="11" spans="2:5">
      <c r="B11" s="46" t="s">
        <v>301</v>
      </c>
    </row>
    <row r="12" spans="2:5">
      <c r="B12" s="46"/>
    </row>
    <row r="13" spans="2:5">
      <c r="B13" s="46" t="s">
        <v>301</v>
      </c>
    </row>
    <row r="14" spans="2:5">
      <c r="B14" s="46" t="s">
        <v>301</v>
      </c>
    </row>
    <row r="15" spans="2:5">
      <c r="B15" s="46" t="s">
        <v>301</v>
      </c>
    </row>
    <row r="16" spans="2:5">
      <c r="B16" s="46" t="s">
        <v>301</v>
      </c>
    </row>
    <row r="17" spans="2:2">
      <c r="B17" s="46" t="s">
        <v>301</v>
      </c>
    </row>
    <row r="18" spans="2:2">
      <c r="B18" s="46" t="s">
        <v>301</v>
      </c>
    </row>
    <row r="19" spans="2:2">
      <c r="B19" s="46" t="s">
        <v>301</v>
      </c>
    </row>
    <row r="20" spans="2:2">
      <c r="B20" s="46" t="s">
        <v>301</v>
      </c>
    </row>
    <row r="21" spans="2:2">
      <c r="B21" s="46" t="s">
        <v>301</v>
      </c>
    </row>
    <row r="22" spans="2:2">
      <c r="B22" s="46" t="s">
        <v>301</v>
      </c>
    </row>
    <row r="23" spans="2:2">
      <c r="B23" s="46" t="s">
        <v>301</v>
      </c>
    </row>
    <row r="24" spans="2:2">
      <c r="B24" s="46" t="s">
        <v>301</v>
      </c>
    </row>
    <row r="25" spans="2:2">
      <c r="B25" s="46" t="s">
        <v>301</v>
      </c>
    </row>
    <row r="26" spans="2:2">
      <c r="B26" s="46"/>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FC19"/>
  <sheetViews>
    <sheetView topLeftCell="C4" workbookViewId="0">
      <selection activeCell="F16" sqref="F16"/>
    </sheetView>
  </sheetViews>
  <sheetFormatPr defaultColWidth="0" defaultRowHeight="15" zeroHeight="1"/>
  <cols>
    <col min="1" max="1" width="3.140625" style="1" hidden="1" customWidth="1"/>
    <col min="2" max="2" width="2.7109375" style="1" hidden="1" customWidth="1"/>
    <col min="3" max="4" width="2.7109375" style="1" customWidth="1"/>
    <col min="5" max="5" width="40.7109375" style="1" customWidth="1"/>
    <col min="6" max="6" width="27.5703125" style="1" customWidth="1"/>
    <col min="7" max="7" width="3.140625" style="1" customWidth="1"/>
    <col min="8" max="8" width="2.85546875" style="1" customWidth="1"/>
    <col min="9" max="9" width="3" style="1" hidden="1"/>
    <col min="10" max="16383" width="9.140625" style="1" hidden="1"/>
    <col min="16384" max="16384" width="10.28515625" style="1" hidden="1"/>
  </cols>
  <sheetData>
    <row r="1" spans="1:13" hidden="1">
      <c r="M1" s="3" t="s">
        <v>27</v>
      </c>
    </row>
    <row r="2" spans="1:13" hidden="1">
      <c r="M2" s="3" t="s">
        <v>28</v>
      </c>
    </row>
    <row r="3" spans="1:13" hidden="1">
      <c r="M3" s="3" t="s">
        <v>29</v>
      </c>
    </row>
    <row r="4" spans="1:13" ht="36" customHeight="1">
      <c r="A4" s="1" t="s">
        <v>22</v>
      </c>
      <c r="M4" s="1" t="s">
        <v>73</v>
      </c>
    </row>
    <row r="5" spans="1:13" ht="24.95" customHeight="1">
      <c r="E5" s="145" t="s">
        <v>79</v>
      </c>
      <c r="F5" s="146"/>
    </row>
    <row r="6" spans="1:13" ht="20.100000000000001" customHeight="1">
      <c r="E6" s="64" t="s">
        <v>74</v>
      </c>
      <c r="F6" s="65">
        <v>532612</v>
      </c>
    </row>
    <row r="7" spans="1:13" ht="20.100000000000001" customHeight="1">
      <c r="E7" s="66" t="s">
        <v>258</v>
      </c>
      <c r="F7" s="67" t="s">
        <v>304</v>
      </c>
    </row>
    <row r="8" spans="1:13" ht="20.100000000000001" customHeight="1">
      <c r="E8" s="66" t="s">
        <v>259</v>
      </c>
      <c r="F8" s="68" t="s">
        <v>305</v>
      </c>
    </row>
    <row r="9" spans="1:13" ht="20.100000000000001" customHeight="1">
      <c r="E9" s="66" t="s">
        <v>260</v>
      </c>
      <c r="F9" s="69" t="s">
        <v>306</v>
      </c>
    </row>
    <row r="10" spans="1:13" ht="20.100000000000001" customHeight="1">
      <c r="E10" s="66" t="s">
        <v>75</v>
      </c>
      <c r="F10" s="70" t="s">
        <v>307</v>
      </c>
    </row>
    <row r="11" spans="1:13" ht="20.100000000000001" hidden="1" customHeight="1">
      <c r="E11" s="66"/>
      <c r="F11" s="74" t="s">
        <v>264</v>
      </c>
    </row>
    <row r="12" spans="1:13" ht="20.100000000000001" hidden="1" customHeight="1">
      <c r="E12" s="66"/>
      <c r="F12" s="74" t="s">
        <v>264</v>
      </c>
    </row>
    <row r="13" spans="1:13" ht="20.100000000000001" customHeight="1">
      <c r="E13" s="66" t="s">
        <v>76</v>
      </c>
      <c r="F13" s="71" t="s">
        <v>27</v>
      </c>
    </row>
    <row r="14" spans="1:13" ht="42" customHeight="1">
      <c r="E14" s="66" t="s">
        <v>303</v>
      </c>
      <c r="F14" s="71" t="s">
        <v>310</v>
      </c>
    </row>
    <row r="15" spans="1:13" ht="20.100000000000001" customHeight="1">
      <c r="E15" s="66" t="s">
        <v>77</v>
      </c>
      <c r="F15" s="71" t="s">
        <v>308</v>
      </c>
    </row>
    <row r="16" spans="1:13" ht="20.100000000000001" customHeight="1">
      <c r="E16" s="72" t="s">
        <v>78</v>
      </c>
      <c r="F16" s="73" t="s">
        <v>309</v>
      </c>
    </row>
    <row r="17" spans="6:6" ht="25.5" customHeight="1">
      <c r="F17" s="2"/>
    </row>
    <row r="18" spans="6:6" hidden="1"/>
    <row r="19" spans="6:6" hidden="1"/>
  </sheetData>
  <sheetProtection password="F884" sheet="1" objects="1" scenarios="1"/>
  <mergeCells count="1">
    <mergeCell ref="E5:F5"/>
  </mergeCells>
  <dataValidations count="7">
    <dataValidation type="list" allowBlank="1" showInputMessage="1" showErrorMessage="1" prompt="Please select value from dropdown list." sqref="F13">
      <formula1>$M$1:$M$4</formula1>
    </dataValidation>
    <dataValidation allowBlank="1" showInputMessage="1" showErrorMessage="1" prompt="Enter time in HH:MM AM/PM format." sqref="F16"/>
    <dataValidation allowBlank="1" showInputMessage="1" showErrorMessage="1" prompt="Enter date in DD-MM-YYYY format." sqref="F14 F11:F12"/>
    <dataValidation type="textLength" operator="equal" allowBlank="1" showInputMessage="1" showErrorMessage="1" prompt="Plase enter valid SCRIP CODE  as per BSE Scrip Code Format. _x000a__x000a_ i.e. 123456" sqref="F6">
      <formula1>6</formula1>
    </dataValidation>
    <dataValidation allowBlank="1" showInputMessage="1" showErrorMessage="1" prompt="Plase enter company name." sqref="F10"/>
    <dataValidation allowBlank="1" showInputMessage="1" showErrorMessage="1" prompt="Enter time in HH:MM AM/PM format." sqref="F15"/>
    <dataValidation type="textLength" operator="equal" allowBlank="1" showInputMessage="1" showErrorMessage="1" prompt="[A-Z][A-Z][A-Z][0-9][0-9][0-9][A-Z]][0-9]][0-9]][0-9]][0-9]][0-9]_x000a__x000a_In absence of ISIN write : ZZZ999Z99999" sqref="F9">
      <formula1>12</formula1>
    </dataValidation>
  </dataValidations>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V16"/>
  <sheetViews>
    <sheetView showGridLines="0" topLeftCell="C7" workbookViewId="0">
      <selection activeCell="F14" sqref="F14"/>
    </sheetView>
  </sheetViews>
  <sheetFormatPr defaultColWidth="0" defaultRowHeight="15" zeroHeight="1"/>
  <cols>
    <col min="1" max="2" width="2.7109375" hidden="1" customWidth="1"/>
    <col min="3" max="4" width="2.7109375" customWidth="1"/>
    <col min="5" max="5" width="43.28515625" customWidth="1"/>
    <col min="6" max="6" width="27.5703125" customWidth="1"/>
    <col min="7" max="8" width="2.7109375" customWidth="1"/>
  </cols>
  <sheetData>
    <row r="1" spans="5:22" hidden="1">
      <c r="R1" s="37" t="s">
        <v>275</v>
      </c>
      <c r="S1" s="37" t="s">
        <v>272</v>
      </c>
      <c r="T1" s="37" t="s">
        <v>273</v>
      </c>
      <c r="U1" s="37" t="s">
        <v>274</v>
      </c>
      <c r="V1" s="37" t="s">
        <v>276</v>
      </c>
    </row>
    <row r="2" spans="5:22" hidden="1"/>
    <row r="3" spans="5:22" hidden="1"/>
    <row r="4" spans="5:22" hidden="1"/>
    <row r="5" spans="5:22" hidden="1"/>
    <row r="6" spans="5:22" hidden="1"/>
    <row r="7" spans="5:22" ht="36" customHeight="1"/>
    <row r="8" spans="5:22" ht="24.95" customHeight="1">
      <c r="E8" s="145" t="s">
        <v>265</v>
      </c>
      <c r="F8" s="146"/>
    </row>
    <row r="9" spans="5:22" ht="20.100000000000001" customHeight="1">
      <c r="E9" s="64" t="s">
        <v>266</v>
      </c>
      <c r="F9" s="77" t="s">
        <v>311</v>
      </c>
    </row>
    <row r="10" spans="5:22" ht="20.100000000000001" customHeight="1">
      <c r="E10" s="66" t="s">
        <v>267</v>
      </c>
      <c r="F10" s="71" t="s">
        <v>312</v>
      </c>
    </row>
    <row r="11" spans="5:22" ht="20.100000000000001" customHeight="1">
      <c r="E11" s="66" t="s">
        <v>268</v>
      </c>
      <c r="F11" s="68" t="s">
        <v>273</v>
      </c>
    </row>
    <row r="12" spans="5:22" ht="20.100000000000001" customHeight="1">
      <c r="E12" s="66" t="s">
        <v>269</v>
      </c>
      <c r="F12" s="78" t="s">
        <v>313</v>
      </c>
    </row>
    <row r="13" spans="5:22" ht="20.100000000000001" customHeight="1">
      <c r="E13" s="66" t="s">
        <v>270</v>
      </c>
      <c r="F13" s="71" t="s">
        <v>314</v>
      </c>
    </row>
    <row r="14" spans="5:22" ht="20.100000000000001" customHeight="1">
      <c r="E14" s="72" t="s">
        <v>271</v>
      </c>
      <c r="F14" s="73" t="s">
        <v>310</v>
      </c>
    </row>
    <row r="15" spans="5:22" ht="25.5" customHeight="1"/>
    <row r="16" spans="5:22" hidden="1"/>
  </sheetData>
  <sheetProtection password="F884" sheet="1" objects="1" scenarios="1"/>
  <mergeCells count="1">
    <mergeCell ref="E8:F8"/>
  </mergeCells>
  <dataValidations count="1">
    <dataValidation type="list" allowBlank="1" showInputMessage="1" showErrorMessage="1" sqref="F11">
      <formula1>$R$1:$V$1</formula1>
    </dataValidation>
  </dataValidations>
  <pageMargins left="0.7" right="0.7" top="0.75" bottom="0.75" header="0.3" footer="0.3"/>
  <pageSetup orientation="portrait" horizontalDpi="200" verticalDpi="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FC45"/>
  <sheetViews>
    <sheetView showGridLines="0" topLeftCell="B5" workbookViewId="0">
      <selection activeCell="E15" sqref="E15"/>
    </sheetView>
  </sheetViews>
  <sheetFormatPr defaultColWidth="0" defaultRowHeight="15" zeroHeight="1"/>
  <cols>
    <col min="1" max="1" width="2.85546875" style="4" hidden="1" customWidth="1"/>
    <col min="2" max="3" width="2.7109375" style="4" customWidth="1"/>
    <col min="4" max="4" width="61.42578125" style="4" customWidth="1"/>
    <col min="5" max="5" width="17.5703125" style="4" customWidth="1"/>
    <col min="6" max="7" width="2.7109375" style="62" customWidth="1"/>
    <col min="8" max="16383" width="5" style="4" hidden="1"/>
    <col min="16384" max="16384" width="1.140625" style="4" hidden="1"/>
  </cols>
  <sheetData>
    <row r="1" spans="4:18" hidden="1">
      <c r="M1" t="s">
        <v>24</v>
      </c>
      <c r="N1" t="s">
        <v>25</v>
      </c>
      <c r="O1"/>
      <c r="P1" t="s">
        <v>27</v>
      </c>
      <c r="Q1"/>
      <c r="R1"/>
    </row>
    <row r="2" spans="4:18" hidden="1">
      <c r="M2" t="s">
        <v>23</v>
      </c>
      <c r="N2" t="s">
        <v>26</v>
      </c>
      <c r="O2"/>
      <c r="P2" t="s">
        <v>28</v>
      </c>
      <c r="Q2"/>
      <c r="R2"/>
    </row>
    <row r="3" spans="4:18" hidden="1">
      <c r="P3" s="4" t="s">
        <v>29</v>
      </c>
    </row>
    <row r="4" spans="4:18" hidden="1">
      <c r="O4" s="4">
        <v>0</v>
      </c>
      <c r="P4" s="4" t="s">
        <v>73</v>
      </c>
    </row>
    <row r="5" spans="4:18" ht="36" customHeight="1">
      <c r="O5" s="4">
        <v>1</v>
      </c>
    </row>
    <row r="6" spans="4:18" ht="24.95" customHeight="1">
      <c r="D6" s="147" t="s">
        <v>80</v>
      </c>
      <c r="E6" s="148"/>
      <c r="F6" s="63"/>
      <c r="G6" s="63"/>
      <c r="O6" s="4">
        <v>2</v>
      </c>
    </row>
    <row r="7" spans="4:18" ht="20.100000000000001" customHeight="1">
      <c r="D7" s="36" t="s">
        <v>110</v>
      </c>
      <c r="E7" s="57" t="s">
        <v>315</v>
      </c>
      <c r="F7" s="63"/>
      <c r="G7" s="63"/>
      <c r="O7" s="4">
        <v>3</v>
      </c>
      <c r="R7" s="4" t="s">
        <v>131</v>
      </c>
    </row>
    <row r="8" spans="4:18" ht="20.100000000000001" customHeight="1">
      <c r="D8" s="34" t="s">
        <v>0</v>
      </c>
      <c r="E8" s="45">
        <v>21781</v>
      </c>
      <c r="F8" s="63"/>
      <c r="G8" s="63"/>
      <c r="O8" s="4">
        <v>4</v>
      </c>
      <c r="R8" s="4" t="s">
        <v>0</v>
      </c>
    </row>
    <row r="9" spans="4:18" ht="20.100000000000001" customHeight="1">
      <c r="D9" s="149" t="s">
        <v>21</v>
      </c>
      <c r="E9" s="150"/>
      <c r="F9" s="63"/>
      <c r="G9" s="63"/>
      <c r="O9" s="4">
        <v>5</v>
      </c>
    </row>
    <row r="10" spans="4:18" ht="20.100000000000001" customHeight="1">
      <c r="D10" s="20" t="s">
        <v>9</v>
      </c>
      <c r="E10" s="83">
        <v>0</v>
      </c>
      <c r="F10" s="63"/>
      <c r="G10" s="63"/>
      <c r="O10" s="4">
        <v>6</v>
      </c>
      <c r="R10" s="4" t="s">
        <v>107</v>
      </c>
    </row>
    <row r="11" spans="4:18" ht="20.100000000000001" customHeight="1">
      <c r="D11" s="21" t="s">
        <v>10</v>
      </c>
      <c r="E11" s="45">
        <v>0</v>
      </c>
      <c r="F11" s="63"/>
      <c r="G11" s="63"/>
      <c r="O11" s="4">
        <v>7</v>
      </c>
      <c r="R11" s="4" t="s">
        <v>108</v>
      </c>
    </row>
    <row r="12" spans="4:18" ht="20.100000000000001" customHeight="1">
      <c r="D12" s="149" t="s">
        <v>88</v>
      </c>
      <c r="E12" s="151"/>
      <c r="F12" s="63"/>
      <c r="G12" s="63"/>
      <c r="O12" s="4">
        <v>8</v>
      </c>
    </row>
    <row r="13" spans="4:18" ht="20.100000000000001" customHeight="1">
      <c r="D13" s="20" t="s">
        <v>9</v>
      </c>
      <c r="E13" s="83">
        <v>26</v>
      </c>
      <c r="F13" s="63"/>
      <c r="G13" s="63"/>
      <c r="O13" s="4">
        <v>9</v>
      </c>
      <c r="R13" s="4" t="s">
        <v>123</v>
      </c>
    </row>
    <row r="14" spans="4:18" ht="20.100000000000001" customHeight="1">
      <c r="D14" s="21" t="s">
        <v>10</v>
      </c>
      <c r="E14" s="45">
        <v>51</v>
      </c>
      <c r="F14" s="63"/>
      <c r="G14" s="63"/>
      <c r="O14" s="4">
        <v>10</v>
      </c>
      <c r="R14" s="4" t="s">
        <v>124</v>
      </c>
    </row>
    <row r="15" spans="4:18" ht="20.100000000000001" customHeight="1">
      <c r="D15" s="35" t="s">
        <v>89</v>
      </c>
      <c r="E15" s="204">
        <v>5</v>
      </c>
      <c r="F15" s="63"/>
      <c r="G15" s="63"/>
      <c r="J15" s="8"/>
      <c r="O15" s="4">
        <v>11</v>
      </c>
      <c r="R15" s="4" t="s">
        <v>132</v>
      </c>
    </row>
    <row r="16" spans="4:18" ht="27.75" customHeight="1">
      <c r="D16" s="22" t="s">
        <v>127</v>
      </c>
      <c r="E16" s="12"/>
      <c r="F16" s="63"/>
      <c r="G16" s="63"/>
      <c r="O16" s="4">
        <v>12</v>
      </c>
      <c r="R16" s="4" t="s">
        <v>127</v>
      </c>
    </row>
    <row r="17" spans="5:15" ht="33" customHeight="1">
      <c r="E17" s="38"/>
      <c r="F17" s="6"/>
      <c r="G17" s="5"/>
      <c r="O17" s="4">
        <v>13</v>
      </c>
    </row>
    <row r="18" spans="5:15" ht="15" hidden="1" customHeight="1">
      <c r="O18" s="4">
        <v>14</v>
      </c>
    </row>
    <row r="19" spans="5:15" hidden="1">
      <c r="O19" s="4">
        <v>15</v>
      </c>
    </row>
    <row r="20" spans="5:15" hidden="1">
      <c r="O20" s="4">
        <v>16</v>
      </c>
    </row>
    <row r="21" spans="5:15" hidden="1">
      <c r="O21" s="4">
        <v>17</v>
      </c>
    </row>
    <row r="22" spans="5:15" hidden="1">
      <c r="O22" s="4">
        <v>18</v>
      </c>
    </row>
    <row r="23" spans="5:15" hidden="1">
      <c r="O23" s="4">
        <v>19</v>
      </c>
    </row>
    <row r="24" spans="5:15" hidden="1">
      <c r="O24" s="4">
        <v>20</v>
      </c>
    </row>
    <row r="25" spans="5:15" hidden="1"/>
    <row r="26" spans="5:15" hidden="1"/>
    <row r="27" spans="5:15" hidden="1"/>
    <row r="28" spans="5:15" hidden="1"/>
    <row r="29" spans="5:15" hidden="1"/>
    <row r="30" spans="5:15" hidden="1"/>
    <row r="31" spans="5:15" hidden="1"/>
    <row r="32" spans="5:15" hidden="1"/>
    <row r="33" spans="4:4" hidden="1"/>
    <row r="34" spans="4:4" hidden="1"/>
    <row r="35" spans="4:4" hidden="1"/>
    <row r="36" spans="4:4" hidden="1"/>
    <row r="37" spans="4:4" hidden="1"/>
    <row r="38" spans="4:4" hidden="1"/>
    <row r="39" spans="4:4" hidden="1">
      <c r="D39" s="7"/>
    </row>
    <row r="40" spans="4:4" hidden="1">
      <c r="D40" s="7"/>
    </row>
    <row r="41" spans="4:4" hidden="1">
      <c r="D41" s="7"/>
    </row>
    <row r="42" spans="4:4" hidden="1">
      <c r="D42" s="7"/>
    </row>
    <row r="43" spans="4:4" hidden="1">
      <c r="D43" s="7"/>
    </row>
    <row r="44" spans="4:4" hidden="1"/>
    <row r="45" spans="4:4" hidden="1"/>
  </sheetData>
  <sheetProtection password="F884" sheet="1" objects="1" scenarios="1"/>
  <mergeCells count="3">
    <mergeCell ref="D6:E6"/>
    <mergeCell ref="D9:E9"/>
    <mergeCell ref="D12:E12"/>
  </mergeCells>
  <dataValidations xWindow="741" yWindow="137" count="5">
    <dataValidation type="whole" operator="greaterThanOrEqual" allowBlank="1" showInputMessage="1" showErrorMessage="1" prompt="Enter Number Only" sqref="E8">
      <formula1>0</formula1>
    </dataValidation>
    <dataValidation type="whole" operator="greaterThanOrEqual" allowBlank="1" showInputMessage="1" showErrorMessage="1" prompt="Enter Number Only." sqref="E13:E14">
      <formula1>0</formula1>
    </dataValidation>
    <dataValidation type="list" allowBlank="1" showInputMessage="1" showErrorMessage="1" prompt="Please select no. of resolution passed in the meeting from the drop-down list." sqref="E15">
      <formula1>$O$5:$O$24</formula1>
    </dataValidation>
    <dataValidation allowBlank="1" showInputMessage="1" showErrorMessage="1" prompt="Enter date in DD-MM-YYYY format." sqref="E7"/>
    <dataValidation type="whole" operator="greaterThanOrEqual" allowBlank="1" showInputMessage="1" showErrorMessage="1" prompt="Enter Number Only." sqref="E10:E11">
      <formula1>0</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FC36"/>
  <sheetViews>
    <sheetView showGridLines="0" topLeftCell="C7" workbookViewId="0">
      <selection activeCell="C7" sqref="C7"/>
    </sheetView>
  </sheetViews>
  <sheetFormatPr defaultColWidth="0" defaultRowHeight="15" zeroHeight="1"/>
  <cols>
    <col min="1" max="1" width="3.42578125" style="8" hidden="1" customWidth="1"/>
    <col min="2" max="2" width="2.85546875" style="8" hidden="1" customWidth="1"/>
    <col min="3" max="4" width="2.7109375" style="8" customWidth="1"/>
    <col min="5" max="5" width="15" style="8" customWidth="1"/>
    <col min="6" max="6" width="25.28515625" style="8" customWidth="1"/>
    <col min="7" max="13" width="15.7109375" style="8" customWidth="1"/>
    <col min="14" max="15" width="2.7109375" style="8" customWidth="1"/>
    <col min="16" max="16383" width="3" style="8" hidden="1"/>
    <col min="16384" max="16384" width="1.7109375" style="8" hidden="1"/>
  </cols>
  <sheetData>
    <row r="1" spans="5:25" hidden="1">
      <c r="S1" s="9" t="s">
        <v>24</v>
      </c>
      <c r="T1" s="10" t="s">
        <v>25</v>
      </c>
      <c r="U1" s="11"/>
    </row>
    <row r="2" spans="5:25" hidden="1">
      <c r="S2" s="8" t="s">
        <v>23</v>
      </c>
      <c r="T2" s="8" t="s">
        <v>26</v>
      </c>
    </row>
    <row r="3" spans="5:25" hidden="1"/>
    <row r="4" spans="5:25" hidden="1"/>
    <row r="5" spans="5:25" hidden="1"/>
    <row r="6" spans="5:25" hidden="1"/>
    <row r="7" spans="5:25" ht="36" customHeight="1"/>
    <row r="8" spans="5:25" ht="21">
      <c r="E8" s="152" t="s">
        <v>30</v>
      </c>
      <c r="F8" s="153"/>
      <c r="G8" s="153"/>
      <c r="H8" s="153"/>
      <c r="I8" s="153"/>
      <c r="J8" s="153"/>
      <c r="K8" s="153"/>
      <c r="L8" s="153"/>
      <c r="M8" s="154"/>
      <c r="N8"/>
    </row>
    <row r="9" spans="5:25" ht="20.100000000000001" customHeight="1">
      <c r="E9" s="182" t="s">
        <v>90</v>
      </c>
      <c r="F9" s="183"/>
      <c r="G9" s="183"/>
      <c r="H9" s="184"/>
      <c r="I9" s="173"/>
      <c r="J9" s="174"/>
      <c r="K9" s="174"/>
      <c r="L9" s="174"/>
      <c r="M9" s="175"/>
      <c r="N9"/>
      <c r="R9" s="8" t="s">
        <v>125</v>
      </c>
    </row>
    <row r="10" spans="5:25" ht="20.100000000000001" customHeight="1">
      <c r="E10" s="185" t="s">
        <v>91</v>
      </c>
      <c r="F10" s="186"/>
      <c r="G10" s="186"/>
      <c r="H10" s="187"/>
      <c r="I10" s="176"/>
      <c r="J10" s="177"/>
      <c r="K10" s="177"/>
      <c r="L10" s="177"/>
      <c r="M10" s="178"/>
      <c r="N10"/>
      <c r="R10" s="8" t="s">
        <v>122</v>
      </c>
    </row>
    <row r="11" spans="5:25" ht="33.75" customHeight="1">
      <c r="E11" s="188" t="s">
        <v>81</v>
      </c>
      <c r="F11" s="189"/>
      <c r="G11" s="189"/>
      <c r="H11" s="190"/>
      <c r="I11" s="179"/>
      <c r="J11" s="180"/>
      <c r="K11" s="180"/>
      <c r="L11" s="180"/>
      <c r="M11" s="181"/>
      <c r="N11"/>
      <c r="R11" s="8" t="s">
        <v>81</v>
      </c>
    </row>
    <row r="12" spans="5:25" ht="77.25" customHeight="1">
      <c r="E12" s="17" t="s">
        <v>1</v>
      </c>
      <c r="F12" s="18" t="s">
        <v>82</v>
      </c>
      <c r="G12" s="18" t="s">
        <v>11</v>
      </c>
      <c r="H12" s="18" t="s">
        <v>20</v>
      </c>
      <c r="I12" s="18" t="s">
        <v>83</v>
      </c>
      <c r="J12" s="18" t="s">
        <v>84</v>
      </c>
      <c r="K12" s="18" t="s">
        <v>85</v>
      </c>
      <c r="L12" s="18" t="s">
        <v>86</v>
      </c>
      <c r="M12" s="18" t="s">
        <v>18</v>
      </c>
      <c r="N12"/>
    </row>
    <row r="13" spans="5:25" ht="20.100000000000001" customHeight="1">
      <c r="E13" s="155"/>
      <c r="F13" s="156"/>
      <c r="G13" s="19" t="s">
        <v>12</v>
      </c>
      <c r="H13" s="19" t="s">
        <v>13</v>
      </c>
      <c r="I13" s="18" t="s">
        <v>14</v>
      </c>
      <c r="J13" s="19" t="s">
        <v>15</v>
      </c>
      <c r="K13" s="19" t="s">
        <v>16</v>
      </c>
      <c r="L13" s="18" t="s">
        <v>17</v>
      </c>
      <c r="M13" s="18" t="s">
        <v>19</v>
      </c>
      <c r="N13"/>
    </row>
    <row r="14" spans="5:25" ht="20.100000000000001" customHeight="1">
      <c r="E14" s="157" t="s">
        <v>6</v>
      </c>
      <c r="F14" s="13" t="s">
        <v>2</v>
      </c>
      <c r="G14" s="160"/>
      <c r="H14" s="47"/>
      <c r="I14" s="48" t="str">
        <f>(IF($G$14="","",IF(G$14=0,"0",IF(COUNT(H14,$G$14),IFERROR(IF((H14)="","",ROUND(H14/$G$14*100,4)),""),""))))</f>
        <v/>
      </c>
      <c r="J14" s="49"/>
      <c r="K14" s="49"/>
      <c r="L14" s="48" t="str">
        <f>(IF(I14="","",IF(I14=0,"0",IF(COUNT(J14,H14),IFERROR(ROUND(J14/H14*100,4),0),""))))</f>
        <v/>
      </c>
      <c r="M14" s="48" t="str">
        <f>(IF(I14="","",IF(I14=0,"0",IF(COUNT(K14,H14),IFERROR(ROUND(K14/H14*100,4),0),""))))</f>
        <v/>
      </c>
      <c r="N14"/>
      <c r="W14" s="8" t="str">
        <f>IF($G$14="","",IF($G$14&gt;=H14,H14,""))</f>
        <v/>
      </c>
      <c r="X14" s="8" t="str">
        <f>IF(H14="","",IF(H14&gt;=J14,J14,""))</f>
        <v/>
      </c>
      <c r="Y14" s="8" t="str">
        <f>IF(H14="","",IF(H14&gt;=K14,K14,""))</f>
        <v/>
      </c>
    </row>
    <row r="15" spans="5:25" ht="20.100000000000001" customHeight="1">
      <c r="E15" s="158"/>
      <c r="F15" s="14" t="s">
        <v>3</v>
      </c>
      <c r="G15" s="161"/>
      <c r="H15" s="50"/>
      <c r="I15" s="48" t="str">
        <f t="shared" ref="I15:I16" si="0">(IF($G$14="","",IF(G$14=0,"0",IF(COUNT(H15,$G$14),IFERROR(IF((H15)="","",ROUND(H15/$G$14*100,4)),""),""))))</f>
        <v/>
      </c>
      <c r="J15" s="51"/>
      <c r="K15" s="51"/>
      <c r="L15" s="48" t="str">
        <f t="shared" ref="L15:L16" si="1">(IF(I15="","",IF(I15=0,"0",IF(COUNT(J15,H15),IFERROR(ROUND(J15/H15*100,4),0),""))))</f>
        <v/>
      </c>
      <c r="M15" s="48" t="str">
        <f t="shared" ref="M15:M16" si="2">(IF(I15="","",IF(I15=0,"0",IF(COUNT(K15,H15),IFERROR(ROUND(K15/H15*100,4),0),""))))</f>
        <v/>
      </c>
      <c r="N15"/>
      <c r="W15" s="8" t="str">
        <f t="shared" ref="W15:W16" si="3">IF($G$14="","",IF($G$14&gt;=H15,H15,""))</f>
        <v/>
      </c>
      <c r="X15" s="8" t="str">
        <f t="shared" ref="X15:X16" si="4">IF(H15="","",IF(H15&gt;=J15,J15,""))</f>
        <v/>
      </c>
      <c r="Y15" s="8" t="str">
        <f t="shared" ref="Y15:Y16" si="5">IF(H15="","",IF(H15&gt;=K15,K15,""))</f>
        <v/>
      </c>
    </row>
    <row r="16" spans="5:25" ht="20.100000000000001" customHeight="1">
      <c r="E16" s="158"/>
      <c r="F16" s="15" t="s">
        <v>4</v>
      </c>
      <c r="G16" s="162"/>
      <c r="H16" s="52"/>
      <c r="I16" s="48" t="str">
        <f t="shared" si="0"/>
        <v/>
      </c>
      <c r="J16" s="53"/>
      <c r="K16" s="53"/>
      <c r="L16" s="48" t="str">
        <f t="shared" si="1"/>
        <v/>
      </c>
      <c r="M16" s="48" t="str">
        <f t="shared" si="2"/>
        <v/>
      </c>
      <c r="N16"/>
      <c r="W16" s="8" t="str">
        <f t="shared" si="3"/>
        <v/>
      </c>
      <c r="X16" s="8" t="str">
        <f t="shared" si="4"/>
        <v/>
      </c>
      <c r="Y16" s="8" t="str">
        <f t="shared" si="5"/>
        <v/>
      </c>
    </row>
    <row r="17" spans="5:25" ht="20.100000000000001" customHeight="1">
      <c r="E17" s="159"/>
      <c r="F17" s="16" t="s">
        <v>5</v>
      </c>
      <c r="G17" s="54" t="str">
        <f>+IF(COUNT(G14),SUM(G14),"")</f>
        <v/>
      </c>
      <c r="H17" s="55" t="str">
        <f>+IF(COUNT(H14:H16),ROUND(SUM(H14:H16),2),"")</f>
        <v/>
      </c>
      <c r="I17" s="48" t="str">
        <f>(IF(COUNT(H17,G17),IFERROR(ROUND(H17/G17*100,4),0),""))</f>
        <v/>
      </c>
      <c r="J17" s="56" t="str">
        <f t="shared" ref="J17:K17" si="6">+IF(COUNT(J14:J16),ROUND(SUM(J14:J16),2),"")</f>
        <v/>
      </c>
      <c r="K17" s="56" t="str">
        <f t="shared" si="6"/>
        <v/>
      </c>
      <c r="L17" s="48" t="str">
        <f t="shared" ref="L17:L26" si="7">(IF(COUNT(J17,H17),IFERROR(ROUND(J17/H17*100,4),0),""))</f>
        <v/>
      </c>
      <c r="M17" s="48" t="str">
        <f t="shared" ref="M17:M26" si="8">(IF(COUNT(K17,H17),IFERROR(ROUND(K17/H17*100,4),0),""))</f>
        <v/>
      </c>
      <c r="N17"/>
    </row>
    <row r="18" spans="5:25" ht="20.100000000000001" customHeight="1">
      <c r="E18" s="157" t="s">
        <v>7</v>
      </c>
      <c r="F18" s="13" t="s">
        <v>2</v>
      </c>
      <c r="G18" s="160"/>
      <c r="H18" s="47"/>
      <c r="I18" s="48" t="str">
        <f>(IF($G$18="","",IF(G$18=0,"0",IF(COUNT(H18,$G$18),IFERROR(IF((H18)="","",ROUND(H18/$G$18*100,4)),""),""))))</f>
        <v/>
      </c>
      <c r="J18" s="49"/>
      <c r="K18" s="49"/>
      <c r="L18" s="48" t="str">
        <f>(IF(I18="","",IF(I18=0,"0",IF(COUNT(J18,H18),IFERROR(ROUND(J18/H18*100,4),0),""))))</f>
        <v/>
      </c>
      <c r="M18" s="48" t="str">
        <f>(IF(I18="","",IF(I18=0,"0",IF(COUNT(K18,H18),IFERROR(ROUND(K18/H18*100,4),0),""))))</f>
        <v/>
      </c>
      <c r="N18"/>
      <c r="W18" s="8" t="str">
        <f>IF($G$18="","",IF($G$18&gt;=H18,H18,""))</f>
        <v/>
      </c>
      <c r="X18" s="8" t="str">
        <f t="shared" ref="X18:X20" si="9">IF(H18="","",IF(H18&gt;=J18,J18,""))</f>
        <v/>
      </c>
      <c r="Y18" s="8" t="str">
        <f t="shared" ref="Y18:Y20" si="10">IF(H18="","",IF(H18&gt;=K18,K18,""))</f>
        <v/>
      </c>
    </row>
    <row r="19" spans="5:25" ht="20.100000000000001" customHeight="1">
      <c r="E19" s="158"/>
      <c r="F19" s="14" t="s">
        <v>3</v>
      </c>
      <c r="G19" s="161"/>
      <c r="H19" s="50"/>
      <c r="I19" s="48" t="str">
        <f t="shared" ref="I19:I20" si="11">(IF($G$18="","",IF(G$18=0,"0",IF(COUNT(H19,$G$18),IFERROR(IF((H19)="","",ROUND(H19/$G$18*100,4)),""),""))))</f>
        <v/>
      </c>
      <c r="J19" s="51"/>
      <c r="K19" s="51"/>
      <c r="L19" s="48" t="str">
        <f t="shared" ref="L19:L20" si="12">(IF(I19="","",IF(I19=0,"0",IF(COUNT(J19,H19),IFERROR(ROUND(J19/H19*100,4),0),""))))</f>
        <v/>
      </c>
      <c r="M19" s="48" t="str">
        <f t="shared" ref="M19:M20" si="13">(IF(I19="","",IF(I19=0,"0",IF(COUNT(K19,H19),IFERROR(ROUND(K19/H19*100,4),0),""))))</f>
        <v/>
      </c>
      <c r="N19"/>
      <c r="W19" s="8" t="str">
        <f t="shared" ref="W19:W20" si="14">IF($G$18="","",IF($G$18&gt;=H19,H19,""))</f>
        <v/>
      </c>
      <c r="X19" s="8" t="str">
        <f t="shared" si="9"/>
        <v/>
      </c>
      <c r="Y19" s="8" t="str">
        <f t="shared" si="10"/>
        <v/>
      </c>
    </row>
    <row r="20" spans="5:25" ht="20.100000000000001" customHeight="1">
      <c r="E20" s="158"/>
      <c r="F20" s="15" t="s">
        <v>4</v>
      </c>
      <c r="G20" s="162"/>
      <c r="H20" s="52"/>
      <c r="I20" s="48" t="str">
        <f t="shared" si="11"/>
        <v/>
      </c>
      <c r="J20" s="53"/>
      <c r="K20" s="53"/>
      <c r="L20" s="48" t="str">
        <f t="shared" si="12"/>
        <v/>
      </c>
      <c r="M20" s="48" t="str">
        <f t="shared" si="13"/>
        <v/>
      </c>
      <c r="N20"/>
      <c r="W20" s="8" t="str">
        <f t="shared" si="14"/>
        <v/>
      </c>
      <c r="X20" s="8" t="str">
        <f t="shared" si="9"/>
        <v/>
      </c>
      <c r="Y20" s="8" t="str">
        <f t="shared" si="10"/>
        <v/>
      </c>
    </row>
    <row r="21" spans="5:25" ht="20.100000000000001" customHeight="1">
      <c r="E21" s="159"/>
      <c r="F21" s="16" t="s">
        <v>5</v>
      </c>
      <c r="G21" s="55" t="str">
        <f>+IF(COUNT(G18),SUM(G18),"")</f>
        <v/>
      </c>
      <c r="H21" s="55" t="str">
        <f>+IF(COUNT(H18:H20),ROUND(SUM(H18:H20),2),"")</f>
        <v/>
      </c>
      <c r="I21" s="48" t="str">
        <f>(IF(COUNT(H21,G21),IFERROR(ROUND(H21/G21*100,4),0),""))</f>
        <v/>
      </c>
      <c r="J21" s="55" t="str">
        <f t="shared" ref="J21" si="15">+IF(COUNT(J18:J20),ROUND(SUM(J18:J20),2),"")</f>
        <v/>
      </c>
      <c r="K21" s="55" t="str">
        <f t="shared" ref="K21" si="16">+IF(COUNT(K18:K20),ROUND(SUM(K18:K20),2),"")</f>
        <v/>
      </c>
      <c r="L21" s="48" t="str">
        <f t="shared" si="7"/>
        <v/>
      </c>
      <c r="M21" s="48" t="str">
        <f t="shared" si="8"/>
        <v/>
      </c>
      <c r="N21"/>
    </row>
    <row r="22" spans="5:25" ht="20.100000000000001" customHeight="1">
      <c r="E22" s="157" t="s">
        <v>8</v>
      </c>
      <c r="F22" s="13" t="s">
        <v>2</v>
      </c>
      <c r="G22" s="160"/>
      <c r="H22" s="47"/>
      <c r="I22" s="48" t="str">
        <f>(IF($G$22="","",IF(G$22=0,"0",IF(COUNT(H22,$G$22),IFERROR(IF((H22)="","",ROUND(H22/$G$22*100,4)),""),""))))</f>
        <v/>
      </c>
      <c r="J22" s="49"/>
      <c r="K22" s="49"/>
      <c r="L22" s="48" t="str">
        <f>(IF(I22="","",IF(I22=0,"0",IF(COUNT(J22,H22),IFERROR(ROUND(J22/H22*100,4),0),""))))</f>
        <v/>
      </c>
      <c r="M22" s="48" t="str">
        <f>(IF(I22="","",IF(I22=0,"0",IF(COUNT(K22,H22),IFERROR(ROUND(K22/H22*100,4),0),""))))</f>
        <v/>
      </c>
      <c r="N22"/>
      <c r="W22" s="8" t="str">
        <f>IF($G$22="","",IF($G$22&gt;=H22,H22,""))</f>
        <v/>
      </c>
      <c r="X22" s="8" t="str">
        <f t="shared" ref="X22:X24" si="17">IF(H22="","",IF(H22&gt;=J22,J22,""))</f>
        <v/>
      </c>
      <c r="Y22" s="8" t="str">
        <f t="shared" ref="Y22:Y24" si="18">IF(H22="","",IF(H22&gt;=K22,K22,""))</f>
        <v/>
      </c>
    </row>
    <row r="23" spans="5:25" ht="20.100000000000001" customHeight="1">
      <c r="E23" s="158"/>
      <c r="F23" s="14" t="s">
        <v>3</v>
      </c>
      <c r="G23" s="161"/>
      <c r="H23" s="50"/>
      <c r="I23" s="48" t="str">
        <f t="shared" ref="I23:I24" si="19">(IF($G$22="","",IF(G$22=0,"0",IF(COUNT(H23,$G$22),IFERROR(IF((H23)="","",ROUND(H23/$G$22*100,4)),""),""))))</f>
        <v/>
      </c>
      <c r="J23" s="51"/>
      <c r="K23" s="51"/>
      <c r="L23" s="48" t="str">
        <f t="shared" ref="L23:L24" si="20">(IF(I23="","",IF(I23=0,"0",IF(COUNT(J23,H23),IFERROR(ROUND(J23/H23*100,4),0),""))))</f>
        <v/>
      </c>
      <c r="M23" s="48" t="str">
        <f t="shared" ref="M23:M24" si="21">(IF(I23="","",IF(I23=0,"0",IF(COUNT(K23,H23),IFERROR(ROUND(K23/H23*100,4),0),""))))</f>
        <v/>
      </c>
      <c r="N23"/>
      <c r="W23" s="8" t="str">
        <f t="shared" ref="W23:W24" si="22">IF($G$22="","",IF($G$22&gt;=H23,H23,""))</f>
        <v/>
      </c>
      <c r="X23" s="8" t="str">
        <f t="shared" si="17"/>
        <v/>
      </c>
      <c r="Y23" s="8" t="str">
        <f t="shared" si="18"/>
        <v/>
      </c>
    </row>
    <row r="24" spans="5:25" ht="20.100000000000001" customHeight="1">
      <c r="E24" s="158"/>
      <c r="F24" s="15" t="s">
        <v>4</v>
      </c>
      <c r="G24" s="162"/>
      <c r="H24" s="52"/>
      <c r="I24" s="48" t="str">
        <f t="shared" si="19"/>
        <v/>
      </c>
      <c r="J24" s="53"/>
      <c r="K24" s="53"/>
      <c r="L24" s="48" t="str">
        <f t="shared" si="20"/>
        <v/>
      </c>
      <c r="M24" s="48" t="str">
        <f t="shared" si="21"/>
        <v/>
      </c>
      <c r="N24"/>
      <c r="W24" s="8" t="str">
        <f t="shared" si="22"/>
        <v/>
      </c>
      <c r="X24" s="8" t="str">
        <f t="shared" si="17"/>
        <v/>
      </c>
      <c r="Y24" s="8" t="str">
        <f t="shared" si="18"/>
        <v/>
      </c>
    </row>
    <row r="25" spans="5:25" ht="20.100000000000001" customHeight="1">
      <c r="E25" s="159"/>
      <c r="F25" s="16" t="s">
        <v>5</v>
      </c>
      <c r="G25" s="56" t="str">
        <f>+IF(COUNT(G22),SUM(G22),"")</f>
        <v/>
      </c>
      <c r="H25" s="55" t="str">
        <f>+IF(COUNT(H22:H24),ROUND(SUM(H22:H24),2),"")</f>
        <v/>
      </c>
      <c r="I25" s="48" t="str">
        <f>(IF(COUNT(H25,G25),IFERROR(ROUND(H25/G25*100,4),0),""))</f>
        <v/>
      </c>
      <c r="J25" s="56" t="str">
        <f t="shared" ref="J25" si="23">+IF(COUNT(J22:J24),ROUND(SUM(J22:J24),2),"")</f>
        <v/>
      </c>
      <c r="K25" s="56" t="str">
        <f t="shared" ref="K25" si="24">+IF(COUNT(K22:K24),ROUND(SUM(K22:K24),2),"")</f>
        <v/>
      </c>
      <c r="L25" s="48" t="str">
        <f t="shared" si="7"/>
        <v/>
      </c>
      <c r="M25" s="48" t="str">
        <f t="shared" si="8"/>
        <v/>
      </c>
      <c r="N25"/>
    </row>
    <row r="26" spans="5:25" ht="20.100000000000001" customHeight="1">
      <c r="E26" s="42" t="s">
        <v>5</v>
      </c>
      <c r="F26" s="41" t="s">
        <v>5</v>
      </c>
      <c r="G26" s="55" t="str">
        <f>+IF(COUNT(G17,G21,G25),ROUND(SUM(G17,G21,G25),2),"")</f>
        <v/>
      </c>
      <c r="H26" s="55" t="str">
        <f t="shared" ref="H26:K26" si="25">+IF(COUNT(H17,H21,H25),ROUND(SUM(H17,H21,H25),2),"")</f>
        <v/>
      </c>
      <c r="I26" s="48" t="str">
        <f>(IF(COUNT(H26,G26),IFERROR(ROUND(H26/G26*100,4),0),""))</f>
        <v/>
      </c>
      <c r="J26" s="55" t="str">
        <f t="shared" si="25"/>
        <v/>
      </c>
      <c r="K26" s="55" t="str">
        <f t="shared" si="25"/>
        <v/>
      </c>
      <c r="L26" s="48" t="str">
        <f t="shared" si="7"/>
        <v/>
      </c>
      <c r="M26" s="48" t="str">
        <f t="shared" si="8"/>
        <v/>
      </c>
      <c r="N26"/>
    </row>
    <row r="27" spans="5:25" ht="20.100000000000001" customHeight="1">
      <c r="E27" s="168" t="s">
        <v>87</v>
      </c>
      <c r="F27" s="169"/>
      <c r="G27" s="169"/>
      <c r="H27" s="169"/>
      <c r="I27" s="169"/>
      <c r="J27" s="169"/>
      <c r="K27" s="170"/>
      <c r="L27" s="171"/>
      <c r="M27" s="172"/>
      <c r="N27"/>
      <c r="R27" s="8" t="s">
        <v>109</v>
      </c>
    </row>
    <row r="28" spans="5:25" ht="24.95" customHeight="1">
      <c r="E28" s="163" t="s">
        <v>128</v>
      </c>
      <c r="F28" s="164"/>
      <c r="G28" s="164"/>
      <c r="H28" s="164"/>
      <c r="I28" s="164"/>
      <c r="J28" s="164"/>
      <c r="K28" s="165"/>
      <c r="L28" s="166"/>
      <c r="M28" s="167"/>
      <c r="N28"/>
      <c r="R28" s="8" t="s">
        <v>133</v>
      </c>
    </row>
    <row r="29" spans="5:25"/>
    <row r="30" spans="5:25" ht="19.5" customHeight="1">
      <c r="E30" s="61" t="s">
        <v>257</v>
      </c>
    </row>
    <row r="31" spans="5:25" ht="21">
      <c r="E31" s="147" t="s">
        <v>246</v>
      </c>
      <c r="F31" s="191"/>
      <c r="G31" s="148"/>
    </row>
    <row r="32" spans="5:25" ht="23.1" customHeight="1">
      <c r="E32" s="192" t="s">
        <v>1</v>
      </c>
      <c r="F32" s="193"/>
      <c r="G32" s="17" t="s">
        <v>247</v>
      </c>
    </row>
    <row r="33" spans="5:7" ht="20.100000000000001" customHeight="1">
      <c r="E33" s="194" t="s">
        <v>6</v>
      </c>
      <c r="F33" s="194"/>
      <c r="G33" s="58"/>
    </row>
    <row r="34" spans="5:7" ht="20.100000000000001" customHeight="1">
      <c r="E34" s="195" t="s">
        <v>248</v>
      </c>
      <c r="F34" s="195"/>
      <c r="G34" s="59"/>
    </row>
    <row r="35" spans="5:7" ht="20.100000000000001" customHeight="1">
      <c r="E35" s="196" t="s">
        <v>249</v>
      </c>
      <c r="F35" s="196"/>
      <c r="G35" s="60"/>
    </row>
    <row r="36" spans="5:7"/>
  </sheetData>
  <sheetProtection sheet="1" objects="1" scenarios="1"/>
  <mergeCells count="23">
    <mergeCell ref="E31:G31"/>
    <mergeCell ref="E32:F32"/>
    <mergeCell ref="E33:F33"/>
    <mergeCell ref="E34:F34"/>
    <mergeCell ref="E35:F35"/>
    <mergeCell ref="E28:K28"/>
    <mergeCell ref="L28:M28"/>
    <mergeCell ref="E27:K27"/>
    <mergeCell ref="L27:M27"/>
    <mergeCell ref="I9:M9"/>
    <mergeCell ref="I10:M10"/>
    <mergeCell ref="I11:M11"/>
    <mergeCell ref="E9:H9"/>
    <mergeCell ref="E10:H10"/>
    <mergeCell ref="E11:H11"/>
    <mergeCell ref="E8:M8"/>
    <mergeCell ref="E13:F13"/>
    <mergeCell ref="E14:E17"/>
    <mergeCell ref="E18:E21"/>
    <mergeCell ref="E22:E25"/>
    <mergeCell ref="G14:G16"/>
    <mergeCell ref="G18:G20"/>
    <mergeCell ref="G22:G24"/>
  </mergeCells>
  <dataValidations disablePrompts="1" count="16">
    <dataValidation type="whole" operator="greaterThan" allowBlank="1" showInputMessage="1" showErrorMessage="1" sqref="G25">
      <formula1>0</formula1>
    </dataValidation>
    <dataValidation operator="greaterThan" allowBlank="1" showInputMessage="1" showErrorMessage="1" sqref="L14:L26 I14:I26"/>
    <dataValidation type="whole" operator="lessThanOrEqual" allowBlank="1" showInputMessage="1" showErrorMessage="1" sqref="H17 H25">
      <formula1>G17</formula1>
    </dataValidation>
    <dataValidation type="whole" operator="greaterThanOrEqual" allowBlank="1" showInputMessage="1" showErrorMessage="1" sqref="G22:G24">
      <formula1>0</formula1>
    </dataValidation>
    <dataValidation type="whole" operator="lessThanOrEqual" allowBlank="1" showInputMessage="1" showErrorMessage="1" sqref="K17 K21 K25">
      <formula1>H17</formula1>
    </dataValidation>
    <dataValidation type="whole" operator="lessThanOrEqual" allowBlank="1" showInputMessage="1" showErrorMessage="1" sqref="J17 J21 J25">
      <formula1>H17</formula1>
    </dataValidation>
    <dataValidation operator="greaterThanOrEqual" allowBlank="1" showInputMessage="1" showErrorMessage="1" sqref="M14:M26"/>
    <dataValidation type="list" allowBlank="1" showInputMessage="1" showErrorMessage="1" prompt="Please select value from drop-down list." sqref="I9:M9">
      <formula1>$S$1:$S$2</formula1>
    </dataValidation>
    <dataValidation type="list" allowBlank="1" showInputMessage="1" showErrorMessage="1" prompt="Please select value from drop-down list." sqref="I10:M10">
      <formula1>$T$1:$T$2</formula1>
    </dataValidation>
    <dataValidation type="list" allowBlank="1" showInputMessage="1" showErrorMessage="1" prompt="please select value from drop-down list." sqref="L27:M27">
      <formula1>$T$1:$T$2</formula1>
    </dataValidation>
    <dataValidation type="whole" operator="equal" allowBlank="1" showInputMessage="1" showErrorMessage="1" sqref="H14:H16 H18:H20 H23:H24">
      <formula1>W14</formula1>
    </dataValidation>
    <dataValidation type="whole" operator="equal" allowBlank="1" showInputMessage="1" showErrorMessage="1" sqref="J14:J15 K14:K16 J22:K24 J18:K20">
      <formula1>X14</formula1>
    </dataValidation>
    <dataValidation type="whole" operator="greaterThanOrEqual" allowBlank="1" showInputMessage="1" showErrorMessage="1" sqref="G14:G16 G18:G20">
      <formula1>0</formula1>
    </dataValidation>
    <dataValidation type="whole" operator="equal" allowBlank="1" showInputMessage="1" showErrorMessage="1" sqref="H22">
      <formula1>W22</formula1>
    </dataValidation>
    <dataValidation type="whole" operator="equal" allowBlank="1" showInputMessage="1" showErrorMessage="1" sqref="J16">
      <formula1>X16</formula1>
    </dataValidation>
    <dataValidation type="whole" operator="greaterThanOrEqual" allowBlank="1" showInputMessage="1" showErrorMessage="1" sqref="G33:G35">
      <formula1>0</formula1>
    </dataValidation>
  </dataValidation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XFC36"/>
  <sheetViews>
    <sheetView showGridLines="0" topLeftCell="D7" workbookViewId="0">
      <selection activeCell="I11" sqref="I11:M11"/>
    </sheetView>
  </sheetViews>
  <sheetFormatPr defaultColWidth="0" defaultRowHeight="15" customHeight="1" zeroHeight="1"/>
  <cols>
    <col min="1" max="1" width="3.42578125" style="8" hidden="1" customWidth="1"/>
    <col min="2" max="2" width="2.85546875" style="8" hidden="1" customWidth="1"/>
    <col min="3" max="4" width="2.7109375" style="8" customWidth="1"/>
    <col min="5" max="5" width="15" style="8" customWidth="1"/>
    <col min="6" max="6" width="25.28515625" style="8" customWidth="1"/>
    <col min="7" max="13" width="15.7109375" style="8" customWidth="1"/>
    <col min="14" max="15" width="2.7109375" style="8" customWidth="1"/>
    <col min="16" max="16383" width="3" style="8" hidden="1"/>
    <col min="16384" max="16384" width="1.7109375" style="8" hidden="1"/>
  </cols>
  <sheetData>
    <row r="1" spans="5:25" hidden="1">
      <c r="S1" s="9" t="s">
        <v>24</v>
      </c>
      <c r="T1" s="10" t="s">
        <v>25</v>
      </c>
      <c r="U1" s="11"/>
    </row>
    <row r="2" spans="5:25" hidden="1">
      <c r="S2" s="8" t="s">
        <v>23</v>
      </c>
      <c r="T2" s="8" t="s">
        <v>26</v>
      </c>
    </row>
    <row r="3" spans="5:25" hidden="1"/>
    <row r="4" spans="5:25" hidden="1"/>
    <row r="5" spans="5:25" hidden="1"/>
    <row r="6" spans="5:25" hidden="1"/>
    <row r="7" spans="5:25" ht="36" customHeight="1"/>
    <row r="8" spans="5:25" ht="21">
      <c r="E8" s="152" t="s">
        <v>320</v>
      </c>
      <c r="F8" s="153"/>
      <c r="G8" s="153"/>
      <c r="H8" s="153"/>
      <c r="I8" s="153"/>
      <c r="J8" s="153"/>
      <c r="K8" s="153"/>
      <c r="L8" s="153"/>
      <c r="M8" s="154"/>
      <c r="N8" s="37"/>
    </row>
    <row r="9" spans="5:25" ht="20.100000000000001" customHeight="1">
      <c r="E9" s="182" t="s">
        <v>90</v>
      </c>
      <c r="F9" s="183"/>
      <c r="G9" s="183"/>
      <c r="H9" s="184"/>
      <c r="I9" s="200" t="s">
        <v>24</v>
      </c>
      <c r="J9" s="174"/>
      <c r="K9" s="174"/>
      <c r="L9" s="174"/>
      <c r="M9" s="175"/>
      <c r="N9" s="37"/>
      <c r="R9" s="8" t="s">
        <v>125</v>
      </c>
    </row>
    <row r="10" spans="5:25" ht="20.100000000000001" customHeight="1">
      <c r="E10" s="185" t="s">
        <v>91</v>
      </c>
      <c r="F10" s="186"/>
      <c r="G10" s="186"/>
      <c r="H10" s="187"/>
      <c r="I10" s="201" t="s">
        <v>26</v>
      </c>
      <c r="J10" s="177"/>
      <c r="K10" s="177"/>
      <c r="L10" s="177"/>
      <c r="M10" s="178"/>
      <c r="N10" s="37"/>
      <c r="R10" s="8" t="s">
        <v>122</v>
      </c>
    </row>
    <row r="11" spans="5:25" ht="33.75" customHeight="1">
      <c r="E11" s="188" t="s">
        <v>81</v>
      </c>
      <c r="F11" s="189"/>
      <c r="G11" s="189"/>
      <c r="H11" s="190"/>
      <c r="I11" s="202" t="s">
        <v>321</v>
      </c>
      <c r="J11" s="180"/>
      <c r="K11" s="180"/>
      <c r="L11" s="180"/>
      <c r="M11" s="181"/>
      <c r="N11" s="37"/>
      <c r="R11" s="8" t="s">
        <v>81</v>
      </c>
    </row>
    <row r="12" spans="5:25" ht="77.25" customHeight="1">
      <c r="E12" s="17" t="s">
        <v>1</v>
      </c>
      <c r="F12" s="18" t="s">
        <v>82</v>
      </c>
      <c r="G12" s="18" t="s">
        <v>11</v>
      </c>
      <c r="H12" s="18" t="s">
        <v>20</v>
      </c>
      <c r="I12" s="18" t="s">
        <v>83</v>
      </c>
      <c r="J12" s="18" t="s">
        <v>84</v>
      </c>
      <c r="K12" s="18" t="s">
        <v>85</v>
      </c>
      <c r="L12" s="18" t="s">
        <v>86</v>
      </c>
      <c r="M12" s="18" t="s">
        <v>18</v>
      </c>
      <c r="N12" s="37"/>
    </row>
    <row r="13" spans="5:25" ht="20.100000000000001" customHeight="1">
      <c r="E13" s="155"/>
      <c r="F13" s="156"/>
      <c r="G13" s="19" t="s">
        <v>12</v>
      </c>
      <c r="H13" s="19" t="s">
        <v>13</v>
      </c>
      <c r="I13" s="18" t="s">
        <v>14</v>
      </c>
      <c r="J13" s="19" t="s">
        <v>15</v>
      </c>
      <c r="K13" s="19" t="s">
        <v>16</v>
      </c>
      <c r="L13" s="18" t="s">
        <v>17</v>
      </c>
      <c r="M13" s="18" t="s">
        <v>19</v>
      </c>
      <c r="N13" s="37"/>
    </row>
    <row r="14" spans="5:25" ht="20.100000000000001" customHeight="1">
      <c r="E14" s="157" t="s">
        <v>6</v>
      </c>
      <c r="F14" s="13" t="s">
        <v>2</v>
      </c>
      <c r="G14" s="197">
        <v>54081146</v>
      </c>
      <c r="H14" s="84">
        <v>54081146</v>
      </c>
      <c r="I14" s="48">
        <f>(IF($G$14="","",IF(G$14=0,"0",IF(COUNT(H14,$G$14),IFERROR(IF((H14)="","",ROUND(H14/$G$14*100,4)),""),""))))</f>
        <v>100</v>
      </c>
      <c r="J14" s="85">
        <v>54081146</v>
      </c>
      <c r="K14" s="85">
        <v>0</v>
      </c>
      <c r="L14" s="48">
        <f>(IF(I14="","",IF(I14=0,"0",IF(COUNT(J14,H14),IFERROR(ROUND(J14/H14*100,4),0),""))))</f>
        <v>100</v>
      </c>
      <c r="M14" s="48">
        <f>(IF(I14="","",IF(I14=0,"0",IF(COUNT(K14,H14),IFERROR(ROUND(K14/H14*100,4),0),""))))</f>
        <v>0</v>
      </c>
      <c r="N14" s="37"/>
      <c r="W14" s="8">
        <f>IF($G$14="","",IF($G$14&gt;=H14,H14,""))</f>
        <v>54081146</v>
      </c>
      <c r="X14" s="8">
        <f>IF(H14="","",IF(H14&gt;=J14,J14,""))</f>
        <v>54081146</v>
      </c>
      <c r="Y14" s="8">
        <f>IF(H14="","",IF(H14&gt;=K14,K14,""))</f>
        <v>0</v>
      </c>
    </row>
    <row r="15" spans="5:25" ht="20.100000000000001" customHeight="1">
      <c r="E15" s="158"/>
      <c r="F15" s="14" t="s">
        <v>3</v>
      </c>
      <c r="G15" s="198"/>
      <c r="H15" s="86"/>
      <c r="I15" s="48" t="str">
        <f t="shared" ref="I15:I16" si="0">(IF($G$14="","",IF(G$14=0,"0",IF(COUNT(H15,$G$14),IFERROR(IF((H15)="","",ROUND(H15/$G$14*100,4)),""),""))))</f>
        <v/>
      </c>
      <c r="J15" s="87"/>
      <c r="K15" s="87"/>
      <c r="L15" s="48" t="str">
        <f t="shared" ref="L15:L16" si="1">(IF(I15="","",IF(I15=0,"0",IF(COUNT(J15,H15),IFERROR(ROUND(J15/H15*100,4),0),""))))</f>
        <v/>
      </c>
      <c r="M15" s="48" t="str">
        <f t="shared" ref="M15:M16" si="2">(IF(I15="","",IF(I15=0,"0",IF(COUNT(K15,H15),IFERROR(ROUND(K15/H15*100,4),0),""))))</f>
        <v/>
      </c>
      <c r="N15" s="37"/>
      <c r="W15" s="8">
        <f t="shared" ref="W15:W16" si="3">IF($G$14="","",IF($G$14&gt;=H15,H15,""))</f>
        <v>0</v>
      </c>
      <c r="X15" s="8" t="str">
        <f t="shared" ref="X15:X16" si="4">IF(H15="","",IF(H15&gt;=J15,J15,""))</f>
        <v/>
      </c>
      <c r="Y15" s="8" t="str">
        <f t="shared" ref="Y15:Y16" si="5">IF(H15="","",IF(H15&gt;=K15,K15,""))</f>
        <v/>
      </c>
    </row>
    <row r="16" spans="5:25" ht="20.100000000000001" customHeight="1">
      <c r="E16" s="158"/>
      <c r="F16" s="15" t="s">
        <v>4</v>
      </c>
      <c r="G16" s="199"/>
      <c r="H16" s="88"/>
      <c r="I16" s="48" t="str">
        <f t="shared" si="0"/>
        <v/>
      </c>
      <c r="J16" s="89"/>
      <c r="K16" s="89"/>
      <c r="L16" s="48" t="str">
        <f t="shared" si="1"/>
        <v/>
      </c>
      <c r="M16" s="48" t="str">
        <f t="shared" si="2"/>
        <v/>
      </c>
      <c r="N16" s="37"/>
      <c r="W16" s="8">
        <f t="shared" si="3"/>
        <v>0</v>
      </c>
      <c r="X16" s="8" t="str">
        <f t="shared" si="4"/>
        <v/>
      </c>
      <c r="Y16" s="8" t="str">
        <f t="shared" si="5"/>
        <v/>
      </c>
    </row>
    <row r="17" spans="5:25" ht="20.100000000000001" customHeight="1">
      <c r="E17" s="159"/>
      <c r="F17" s="16" t="s">
        <v>5</v>
      </c>
      <c r="G17" s="54">
        <f>+IF(COUNT(G14),SUM(G14),"")</f>
        <v>54081146</v>
      </c>
      <c r="H17" s="55">
        <f>+IF(COUNT(H14:H16),ROUND(SUM(H14:H16),2),"")</f>
        <v>54081146</v>
      </c>
      <c r="I17" s="48">
        <f>(IF(COUNT(H17,G17),IFERROR(ROUND(H17/G17*100,4),0),""))</f>
        <v>100</v>
      </c>
      <c r="J17" s="56">
        <f t="shared" ref="J17:K17" si="6">+IF(COUNT(J14:J16),ROUND(SUM(J14:J16),2),"")</f>
        <v>54081146</v>
      </c>
      <c r="K17" s="56">
        <f t="shared" si="6"/>
        <v>0</v>
      </c>
      <c r="L17" s="48">
        <f t="shared" ref="L17:L26" si="7">(IF(COUNT(J17,H17),IFERROR(ROUND(J17/H17*100,4),0),""))</f>
        <v>100</v>
      </c>
      <c r="M17" s="48">
        <f t="shared" ref="M17:M26" si="8">(IF(COUNT(K17,H17),IFERROR(ROUND(K17/H17*100,4),0),""))</f>
        <v>0</v>
      </c>
      <c r="N17" s="37"/>
    </row>
    <row r="18" spans="5:25" ht="20.100000000000001" customHeight="1">
      <c r="E18" s="157" t="s">
        <v>7</v>
      </c>
      <c r="F18" s="13" t="s">
        <v>2</v>
      </c>
      <c r="G18" s="197">
        <v>15128591</v>
      </c>
      <c r="H18" s="84">
        <v>13257442</v>
      </c>
      <c r="I18" s="48">
        <f>(IF($G$18="","",IF(G$18=0,"0",IF(COUNT(H18,$G$18),IFERROR(IF((H18)="","",ROUND(H18/$G$18*100,4)),""),""))))</f>
        <v>87.631699999999995</v>
      </c>
      <c r="J18" s="85">
        <v>13257442</v>
      </c>
      <c r="K18" s="85">
        <v>0</v>
      </c>
      <c r="L18" s="48">
        <f>(IF(I18="","",IF(I18=0,"0",IF(COUNT(J18,H18),IFERROR(ROUND(J18/H18*100,4),0),""))))</f>
        <v>100</v>
      </c>
      <c r="M18" s="48">
        <f>(IF(I18="","",IF(I18=0,"0",IF(COUNT(K18,H18),IFERROR(ROUND(K18/H18*100,4),0),""))))</f>
        <v>0</v>
      </c>
      <c r="N18" s="37"/>
      <c r="W18" s="8">
        <f>IF($G$18="","",IF($G$18&gt;=H18,H18,""))</f>
        <v>13257442</v>
      </c>
      <c r="X18" s="8">
        <f t="shared" ref="X18:X20" si="9">IF(H18="","",IF(H18&gt;=J18,J18,""))</f>
        <v>13257442</v>
      </c>
      <c r="Y18" s="8">
        <f t="shared" ref="Y18:Y20" si="10">IF(H18="","",IF(H18&gt;=K18,K18,""))</f>
        <v>0</v>
      </c>
    </row>
    <row r="19" spans="5:25" ht="20.100000000000001" customHeight="1">
      <c r="E19" s="158"/>
      <c r="F19" s="14" t="s">
        <v>3</v>
      </c>
      <c r="G19" s="198"/>
      <c r="H19" s="86">
        <v>0</v>
      </c>
      <c r="I19" s="48">
        <f t="shared" ref="I19:I20" si="11">(IF($G$18="","",IF(G$18=0,"0",IF(COUNT(H19,$G$18),IFERROR(IF((H19)="","",ROUND(H19/$G$18*100,4)),""),""))))</f>
        <v>0</v>
      </c>
      <c r="J19" s="87">
        <v>0</v>
      </c>
      <c r="K19" s="87">
        <v>0</v>
      </c>
      <c r="L19" s="48" t="str">
        <f t="shared" ref="L19:L20" si="12">(IF(I19="","",IF(I19=0,"0",IF(COUNT(J19,H19),IFERROR(ROUND(J19/H19*100,4),0),""))))</f>
        <v>0</v>
      </c>
      <c r="M19" s="48" t="str">
        <f t="shared" ref="M19:M20" si="13">(IF(I19="","",IF(I19=0,"0",IF(COUNT(K19,H19),IFERROR(ROUND(K19/H19*100,4),0),""))))</f>
        <v>0</v>
      </c>
      <c r="N19" s="37"/>
      <c r="W19" s="8">
        <f t="shared" ref="W19:W20" si="14">IF($G$18="","",IF($G$18&gt;=H19,H19,""))</f>
        <v>0</v>
      </c>
      <c r="X19" s="8">
        <f t="shared" si="9"/>
        <v>0</v>
      </c>
      <c r="Y19" s="8">
        <f t="shared" si="10"/>
        <v>0</v>
      </c>
    </row>
    <row r="20" spans="5:25" ht="20.100000000000001" customHeight="1">
      <c r="E20" s="158"/>
      <c r="F20" s="15" t="s">
        <v>4</v>
      </c>
      <c r="G20" s="199"/>
      <c r="H20" s="88"/>
      <c r="I20" s="48" t="str">
        <f t="shared" si="11"/>
        <v/>
      </c>
      <c r="J20" s="89"/>
      <c r="K20" s="89"/>
      <c r="L20" s="48" t="str">
        <f t="shared" si="12"/>
        <v/>
      </c>
      <c r="M20" s="48" t="str">
        <f t="shared" si="13"/>
        <v/>
      </c>
      <c r="N20" s="37"/>
      <c r="W20" s="8">
        <f t="shared" si="14"/>
        <v>0</v>
      </c>
      <c r="X20" s="8" t="str">
        <f t="shared" si="9"/>
        <v/>
      </c>
      <c r="Y20" s="8" t="str">
        <f t="shared" si="10"/>
        <v/>
      </c>
    </row>
    <row r="21" spans="5:25" ht="20.100000000000001" customHeight="1">
      <c r="E21" s="159"/>
      <c r="F21" s="16" t="s">
        <v>5</v>
      </c>
      <c r="G21" s="55">
        <f>+IF(COUNT(G18),SUM(G18),"")</f>
        <v>15128591</v>
      </c>
      <c r="H21" s="55">
        <f>+IF(COUNT(H18:H20),ROUND(SUM(H18:H20),2),"")</f>
        <v>13257442</v>
      </c>
      <c r="I21" s="48">
        <f>(IF(COUNT(H21,G21),IFERROR(ROUND(H21/G21*100,4),0),""))</f>
        <v>87.631699999999995</v>
      </c>
      <c r="J21" s="55">
        <f t="shared" ref="J21" si="15">+IF(COUNT(J18:J20),ROUND(SUM(J18:J20),2),"")</f>
        <v>13257442</v>
      </c>
      <c r="K21" s="55">
        <f t="shared" ref="K21" si="16">+IF(COUNT(K18:K20),ROUND(SUM(K18:K20),2),"")</f>
        <v>0</v>
      </c>
      <c r="L21" s="48">
        <f t="shared" si="7"/>
        <v>100</v>
      </c>
      <c r="M21" s="48">
        <f t="shared" si="8"/>
        <v>0</v>
      </c>
      <c r="N21" s="37"/>
    </row>
    <row r="22" spans="5:25" ht="20.100000000000001" customHeight="1">
      <c r="E22" s="157" t="s">
        <v>8</v>
      </c>
      <c r="F22" s="13" t="s">
        <v>2</v>
      </c>
      <c r="G22" s="197">
        <v>22940618</v>
      </c>
      <c r="H22" s="84">
        <v>2338048</v>
      </c>
      <c r="I22" s="48">
        <f>(IF($G$22="","",IF(G$22=0,"0",IF(COUNT(H22,$G$22),IFERROR(IF((H22)="","",ROUND(H22/$G$22*100,4)),""),""))))</f>
        <v>10.191700000000001</v>
      </c>
      <c r="J22" s="85">
        <v>2338048</v>
      </c>
      <c r="K22" s="85">
        <v>0</v>
      </c>
      <c r="L22" s="48">
        <f>(IF(I22="","",IF(I22=0,"0",IF(COUNT(J22,H22),IFERROR(ROUND(J22/H22*100,4),0),""))))</f>
        <v>100</v>
      </c>
      <c r="M22" s="48">
        <f>(IF(I22="","",IF(I22=0,"0",IF(COUNT(K22,H22),IFERROR(ROUND(K22/H22*100,4),0),""))))</f>
        <v>0</v>
      </c>
      <c r="N22" s="37"/>
      <c r="W22" s="8">
        <f>IF($G$22="","",IF($G$22&gt;=H22,H22,""))</f>
        <v>2338048</v>
      </c>
      <c r="X22" s="8">
        <f t="shared" ref="X22:X24" si="17">IF(H22="","",IF(H22&gt;=J22,J22,""))</f>
        <v>2338048</v>
      </c>
      <c r="Y22" s="8">
        <f t="shared" ref="Y22:Y24" si="18">IF(H22="","",IF(H22&gt;=K22,K22,""))</f>
        <v>0</v>
      </c>
    </row>
    <row r="23" spans="5:25" ht="20.100000000000001" customHeight="1">
      <c r="E23" s="158"/>
      <c r="F23" s="14" t="s">
        <v>3</v>
      </c>
      <c r="G23" s="198"/>
      <c r="H23" s="86"/>
      <c r="I23" s="48" t="str">
        <f t="shared" ref="I23:I24" si="19">(IF($G$22="","",IF(G$22=0,"0",IF(COUNT(H23,$G$22),IFERROR(IF((H23)="","",ROUND(H23/$G$22*100,4)),""),""))))</f>
        <v/>
      </c>
      <c r="J23" s="87"/>
      <c r="K23" s="87"/>
      <c r="L23" s="48" t="str">
        <f t="shared" ref="L23:L24" si="20">(IF(I23="","",IF(I23=0,"0",IF(COUNT(J23,H23),IFERROR(ROUND(J23/H23*100,4),0),""))))</f>
        <v/>
      </c>
      <c r="M23" s="48" t="str">
        <f t="shared" ref="M23:M24" si="21">(IF(I23="","",IF(I23=0,"0",IF(COUNT(K23,H23),IFERROR(ROUND(K23/H23*100,4),0),""))))</f>
        <v/>
      </c>
      <c r="N23" s="37"/>
      <c r="W23" s="8">
        <f t="shared" ref="W23:W24" si="22">IF($G$22="","",IF($G$22&gt;=H23,H23,""))</f>
        <v>0</v>
      </c>
      <c r="X23" s="8" t="str">
        <f t="shared" si="17"/>
        <v/>
      </c>
      <c r="Y23" s="8" t="str">
        <f t="shared" si="18"/>
        <v/>
      </c>
    </row>
    <row r="24" spans="5:25" ht="20.100000000000001" customHeight="1">
      <c r="E24" s="158"/>
      <c r="F24" s="15" t="s">
        <v>4</v>
      </c>
      <c r="G24" s="199"/>
      <c r="H24" s="88"/>
      <c r="I24" s="48" t="str">
        <f t="shared" si="19"/>
        <v/>
      </c>
      <c r="J24" s="89"/>
      <c r="K24" s="89"/>
      <c r="L24" s="48" t="str">
        <f t="shared" si="20"/>
        <v/>
      </c>
      <c r="M24" s="48" t="str">
        <f t="shared" si="21"/>
        <v/>
      </c>
      <c r="N24" s="37"/>
      <c r="W24" s="8">
        <f t="shared" si="22"/>
        <v>0</v>
      </c>
      <c r="X24" s="8" t="str">
        <f t="shared" si="17"/>
        <v/>
      </c>
      <c r="Y24" s="8" t="str">
        <f t="shared" si="18"/>
        <v/>
      </c>
    </row>
    <row r="25" spans="5:25" ht="20.100000000000001" customHeight="1">
      <c r="E25" s="159"/>
      <c r="F25" s="16" t="s">
        <v>5</v>
      </c>
      <c r="G25" s="56">
        <f>+IF(COUNT(G22),SUM(G22),"")</f>
        <v>22940618</v>
      </c>
      <c r="H25" s="55">
        <f>+IF(COUNT(H22:H24),ROUND(SUM(H22:H24),2),"")</f>
        <v>2338048</v>
      </c>
      <c r="I25" s="48">
        <f>(IF(COUNT(H25,G25),IFERROR(ROUND(H25/G25*100,4),0),""))</f>
        <v>10.191700000000001</v>
      </c>
      <c r="J25" s="56">
        <f t="shared" ref="J25" si="23">+IF(COUNT(J22:J24),ROUND(SUM(J22:J24),2),"")</f>
        <v>2338048</v>
      </c>
      <c r="K25" s="56">
        <f t="shared" ref="K25" si="24">+IF(COUNT(K22:K24),ROUND(SUM(K22:K24),2),"")</f>
        <v>0</v>
      </c>
      <c r="L25" s="48">
        <f t="shared" si="7"/>
        <v>100</v>
      </c>
      <c r="M25" s="48">
        <f t="shared" si="8"/>
        <v>0</v>
      </c>
      <c r="N25" s="37"/>
    </row>
    <row r="26" spans="5:25" ht="20.100000000000001" customHeight="1">
      <c r="E26" s="42" t="s">
        <v>5</v>
      </c>
      <c r="F26" s="41" t="s">
        <v>5</v>
      </c>
      <c r="G26" s="55">
        <f>+IF(COUNT(G17,G21,G25),ROUND(SUM(G17,G21,G25),2),"")</f>
        <v>92150355</v>
      </c>
      <c r="H26" s="55">
        <f t="shared" ref="H26:K26" si="25">+IF(COUNT(H17,H21,H25),ROUND(SUM(H17,H21,H25),2),"")</f>
        <v>69676636</v>
      </c>
      <c r="I26" s="48">
        <f>(IF(COUNT(H26,G26),IFERROR(ROUND(H26/G26*100,4),0),""))</f>
        <v>75.611900000000006</v>
      </c>
      <c r="J26" s="55">
        <f t="shared" si="25"/>
        <v>69676636</v>
      </c>
      <c r="K26" s="55">
        <f t="shared" si="25"/>
        <v>0</v>
      </c>
      <c r="L26" s="48">
        <f t="shared" si="7"/>
        <v>100</v>
      </c>
      <c r="M26" s="48">
        <f t="shared" si="8"/>
        <v>0</v>
      </c>
      <c r="N26" s="37"/>
    </row>
    <row r="27" spans="5:25" ht="20.100000000000001" customHeight="1">
      <c r="E27" s="168" t="s">
        <v>87</v>
      </c>
      <c r="F27" s="169"/>
      <c r="G27" s="169"/>
      <c r="H27" s="169"/>
      <c r="I27" s="169"/>
      <c r="J27" s="169"/>
      <c r="K27" s="170"/>
      <c r="L27" s="203" t="s">
        <v>25</v>
      </c>
      <c r="M27" s="172"/>
      <c r="N27" s="37"/>
      <c r="R27" s="8" t="s">
        <v>109</v>
      </c>
    </row>
    <row r="28" spans="5:25" ht="24.95" customHeight="1">
      <c r="E28" s="163" t="s">
        <v>128</v>
      </c>
      <c r="F28" s="164"/>
      <c r="G28" s="164"/>
      <c r="H28" s="164"/>
      <c r="I28" s="164"/>
      <c r="J28" s="164"/>
      <c r="K28" s="165"/>
      <c r="L28" s="166"/>
      <c r="M28" s="167"/>
      <c r="N28" s="37"/>
      <c r="R28" s="8" t="s">
        <v>133</v>
      </c>
    </row>
    <row r="29" spans="5:25"/>
    <row r="30" spans="5:25" ht="19.5" customHeight="1">
      <c r="E30" s="61" t="s">
        <v>257</v>
      </c>
    </row>
    <row r="31" spans="5:25" ht="21">
      <c r="E31" s="147" t="s">
        <v>246</v>
      </c>
      <c r="F31" s="191"/>
      <c r="G31" s="148"/>
    </row>
    <row r="32" spans="5:25" ht="23.1" customHeight="1">
      <c r="E32" s="192" t="s">
        <v>1</v>
      </c>
      <c r="F32" s="193"/>
      <c r="G32" s="17" t="s">
        <v>247</v>
      </c>
    </row>
    <row r="33" spans="5:7" ht="20.100000000000001" customHeight="1">
      <c r="E33" s="194" t="s">
        <v>6</v>
      </c>
      <c r="F33" s="194"/>
      <c r="G33" s="58"/>
    </row>
    <row r="34" spans="5:7" ht="20.100000000000001" customHeight="1">
      <c r="E34" s="195" t="s">
        <v>248</v>
      </c>
      <c r="F34" s="195"/>
      <c r="G34" s="59"/>
    </row>
    <row r="35" spans="5:7" ht="20.100000000000001" customHeight="1">
      <c r="E35" s="196" t="s">
        <v>249</v>
      </c>
      <c r="F35" s="196"/>
      <c r="G35" s="60"/>
    </row>
    <row r="36" spans="5:7"/>
  </sheetData>
  <sheetProtection password="F884" sheet="1" objects="1" scenarios="1"/>
  <mergeCells count="23">
    <mergeCell ref="E33:F33"/>
    <mergeCell ref="E34:F34"/>
    <mergeCell ref="E35:F35"/>
    <mergeCell ref="E27:K27"/>
    <mergeCell ref="L27:M27"/>
    <mergeCell ref="E28:K28"/>
    <mergeCell ref="L28:M28"/>
    <mergeCell ref="E31:G31"/>
    <mergeCell ref="E32:F32"/>
    <mergeCell ref="E22:E25"/>
    <mergeCell ref="G22:G24"/>
    <mergeCell ref="E8:M8"/>
    <mergeCell ref="E9:H9"/>
    <mergeCell ref="I9:M9"/>
    <mergeCell ref="E10:H10"/>
    <mergeCell ref="I10:M10"/>
    <mergeCell ref="E11:H11"/>
    <mergeCell ref="I11:M11"/>
    <mergeCell ref="E13:F13"/>
    <mergeCell ref="E14:E17"/>
    <mergeCell ref="G14:G16"/>
    <mergeCell ref="E18:E21"/>
    <mergeCell ref="G18:G20"/>
  </mergeCells>
  <dataValidations count="12">
    <dataValidation type="whole" operator="greaterThanOrEqual" allowBlank="1" showInputMessage="1" showErrorMessage="1" sqref="G33:G35 G14:G16 G18:G20 G22:G24">
      <formula1>0</formula1>
    </dataValidation>
    <dataValidation type="whole" operator="equal" allowBlank="1" showInputMessage="1" showErrorMessage="1" sqref="J14:K16 J22:K24 J18:K20">
      <formula1>X14</formula1>
    </dataValidation>
    <dataValidation type="whole" operator="equal" allowBlank="1" showInputMessage="1" showErrorMessage="1" sqref="H22:H24 H14:H16 H18:H20">
      <formula1>W14</formula1>
    </dataValidation>
    <dataValidation type="list" allowBlank="1" showInputMessage="1" showErrorMessage="1" prompt="please select value from drop-down list." sqref="L27:M27">
      <formula1>$T$1:$T$2</formula1>
    </dataValidation>
    <dataValidation type="list" allowBlank="1" showInputMessage="1" showErrorMessage="1" prompt="Please select value from drop-down list." sqref="I10:M10">
      <formula1>$T$1:$T$2</formula1>
    </dataValidation>
    <dataValidation type="list" allowBlank="1" showInputMessage="1" showErrorMessage="1" prompt="Please select value from drop-down list." sqref="I9:M9">
      <formula1>$S$1:$S$2</formula1>
    </dataValidation>
    <dataValidation operator="greaterThanOrEqual" allowBlank="1" showInputMessage="1" showErrorMessage="1" sqref="M14:M26"/>
    <dataValidation type="whole" operator="lessThanOrEqual" allowBlank="1" showInputMessage="1" showErrorMessage="1" sqref="J17 J21 J25">
      <formula1>H17</formula1>
    </dataValidation>
    <dataValidation type="whole" operator="lessThanOrEqual" allowBlank="1" showInputMessage="1" showErrorMessage="1" sqref="K17 K21 K25">
      <formula1>H17</formula1>
    </dataValidation>
    <dataValidation type="whole" operator="lessThanOrEqual" allowBlank="1" showInputMessage="1" showErrorMessage="1" sqref="H17 H25">
      <formula1>G17</formula1>
    </dataValidation>
    <dataValidation operator="greaterThan" allowBlank="1" showInputMessage="1" showErrorMessage="1" sqref="L14:L26 I14:I26"/>
    <dataValidation type="whole" operator="greaterThan" allowBlank="1" showInputMessage="1" showErrorMessage="1" sqref="G25">
      <formula1>0</formula1>
    </dataValidation>
  </dataValidation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XFC36"/>
  <sheetViews>
    <sheetView showGridLines="0" topLeftCell="C7" workbookViewId="0">
      <selection activeCell="H22" sqref="H22"/>
    </sheetView>
  </sheetViews>
  <sheetFormatPr defaultColWidth="0" defaultRowHeight="15" customHeight="1" zeroHeight="1"/>
  <cols>
    <col min="1" max="1" width="3.42578125" style="8" hidden="1" customWidth="1"/>
    <col min="2" max="2" width="2.85546875" style="8" hidden="1" customWidth="1"/>
    <col min="3" max="4" width="2.7109375" style="8" customWidth="1"/>
    <col min="5" max="5" width="15" style="8" customWidth="1"/>
    <col min="6" max="6" width="25.28515625" style="8" customWidth="1"/>
    <col min="7" max="13" width="15.7109375" style="8" customWidth="1"/>
    <col min="14" max="15" width="2.7109375" style="8" customWidth="1"/>
    <col min="16" max="16383" width="3" style="8" hidden="1"/>
    <col min="16384" max="16384" width="1.7109375" style="8" hidden="1"/>
  </cols>
  <sheetData>
    <row r="1" spans="5:25" hidden="1">
      <c r="S1" s="9" t="s">
        <v>24</v>
      </c>
      <c r="T1" s="10" t="s">
        <v>25</v>
      </c>
      <c r="U1" s="11"/>
    </row>
    <row r="2" spans="5:25" hidden="1">
      <c r="S2" s="8" t="s">
        <v>23</v>
      </c>
      <c r="T2" s="8" t="s">
        <v>26</v>
      </c>
    </row>
    <row r="3" spans="5:25" hidden="1"/>
    <row r="4" spans="5:25" hidden="1"/>
    <row r="5" spans="5:25" hidden="1"/>
    <row r="6" spans="5:25" hidden="1"/>
    <row r="7" spans="5:25" ht="36" customHeight="1"/>
    <row r="8" spans="5:25" ht="21">
      <c r="E8" s="152" t="s">
        <v>319</v>
      </c>
      <c r="F8" s="153"/>
      <c r="G8" s="153"/>
      <c r="H8" s="153"/>
      <c r="I8" s="153"/>
      <c r="J8" s="153"/>
      <c r="K8" s="153"/>
      <c r="L8" s="153"/>
      <c r="M8" s="154"/>
      <c r="N8" s="37"/>
    </row>
    <row r="9" spans="5:25" ht="20.100000000000001" customHeight="1">
      <c r="E9" s="182" t="s">
        <v>90</v>
      </c>
      <c r="F9" s="183"/>
      <c r="G9" s="183"/>
      <c r="H9" s="184"/>
      <c r="I9" s="200" t="s">
        <v>24</v>
      </c>
      <c r="J9" s="174"/>
      <c r="K9" s="174"/>
      <c r="L9" s="174"/>
      <c r="M9" s="175"/>
      <c r="N9" s="37"/>
      <c r="R9" s="8" t="s">
        <v>125</v>
      </c>
    </row>
    <row r="10" spans="5:25" ht="20.100000000000001" customHeight="1">
      <c r="E10" s="185" t="s">
        <v>91</v>
      </c>
      <c r="F10" s="186"/>
      <c r="G10" s="186"/>
      <c r="H10" s="187"/>
      <c r="I10" s="201" t="s">
        <v>26</v>
      </c>
      <c r="J10" s="177"/>
      <c r="K10" s="177"/>
      <c r="L10" s="177"/>
      <c r="M10" s="178"/>
      <c r="N10" s="37"/>
      <c r="R10" s="8" t="s">
        <v>122</v>
      </c>
    </row>
    <row r="11" spans="5:25" ht="33.75" customHeight="1">
      <c r="E11" s="188" t="s">
        <v>81</v>
      </c>
      <c r="F11" s="189"/>
      <c r="G11" s="189"/>
      <c r="H11" s="190"/>
      <c r="I11" s="202" t="s">
        <v>322</v>
      </c>
      <c r="J11" s="180"/>
      <c r="K11" s="180"/>
      <c r="L11" s="180"/>
      <c r="M11" s="181"/>
      <c r="N11" s="37"/>
      <c r="R11" s="8" t="s">
        <v>81</v>
      </c>
    </row>
    <row r="12" spans="5:25" ht="77.25" customHeight="1">
      <c r="E12" s="17" t="s">
        <v>1</v>
      </c>
      <c r="F12" s="18" t="s">
        <v>82</v>
      </c>
      <c r="G12" s="18" t="s">
        <v>11</v>
      </c>
      <c r="H12" s="18" t="s">
        <v>20</v>
      </c>
      <c r="I12" s="18" t="s">
        <v>83</v>
      </c>
      <c r="J12" s="18" t="s">
        <v>84</v>
      </c>
      <c r="K12" s="18" t="s">
        <v>85</v>
      </c>
      <c r="L12" s="18" t="s">
        <v>86</v>
      </c>
      <c r="M12" s="18" t="s">
        <v>18</v>
      </c>
      <c r="N12" s="37"/>
    </row>
    <row r="13" spans="5:25" ht="20.100000000000001" customHeight="1">
      <c r="E13" s="155"/>
      <c r="F13" s="156"/>
      <c r="G13" s="19" t="s">
        <v>12</v>
      </c>
      <c r="H13" s="19" t="s">
        <v>13</v>
      </c>
      <c r="I13" s="18" t="s">
        <v>14</v>
      </c>
      <c r="J13" s="19" t="s">
        <v>15</v>
      </c>
      <c r="K13" s="19" t="s">
        <v>16</v>
      </c>
      <c r="L13" s="18" t="s">
        <v>17</v>
      </c>
      <c r="M13" s="18" t="s">
        <v>19</v>
      </c>
      <c r="N13" s="37"/>
    </row>
    <row r="14" spans="5:25" ht="20.100000000000001" customHeight="1">
      <c r="E14" s="157" t="s">
        <v>6</v>
      </c>
      <c r="F14" s="13" t="s">
        <v>2</v>
      </c>
      <c r="G14" s="197">
        <v>54081146</v>
      </c>
      <c r="H14" s="84">
        <v>54081146</v>
      </c>
      <c r="I14" s="48">
        <f>(IF($G$14="","",IF(G$14=0,"0",IF(COUNT(H14,$G$14),IFERROR(IF((H14)="","",ROUND(H14/$G$14*100,4)),""),""))))</f>
        <v>100</v>
      </c>
      <c r="J14" s="85">
        <v>54081146</v>
      </c>
      <c r="K14" s="85">
        <v>0</v>
      </c>
      <c r="L14" s="48">
        <f>(IF(I14="","",IF(I14=0,"0",IF(COUNT(J14,H14),IFERROR(ROUND(J14/H14*100,4),0),""))))</f>
        <v>100</v>
      </c>
      <c r="M14" s="48">
        <f>(IF(I14="","",IF(I14=0,"0",IF(COUNT(K14,H14),IFERROR(ROUND(K14/H14*100,4),0),""))))</f>
        <v>0</v>
      </c>
      <c r="N14" s="37"/>
      <c r="W14" s="8">
        <f>IF($G$14="","",IF($G$14&gt;=H14,H14,""))</f>
        <v>54081146</v>
      </c>
      <c r="X14" s="8">
        <f>IF(H14="","",IF(H14&gt;=J14,J14,""))</f>
        <v>54081146</v>
      </c>
      <c r="Y14" s="8">
        <f>IF(H14="","",IF(H14&gt;=K14,K14,""))</f>
        <v>0</v>
      </c>
    </row>
    <row r="15" spans="5:25" ht="20.100000000000001" customHeight="1">
      <c r="E15" s="158"/>
      <c r="F15" s="14" t="s">
        <v>3</v>
      </c>
      <c r="G15" s="198"/>
      <c r="H15" s="86"/>
      <c r="I15" s="48" t="str">
        <f t="shared" ref="I15:I16" si="0">(IF($G$14="","",IF(G$14=0,"0",IF(COUNT(H15,$G$14),IFERROR(IF((H15)="","",ROUND(H15/$G$14*100,4)),""),""))))</f>
        <v/>
      </c>
      <c r="J15" s="87"/>
      <c r="K15" s="87"/>
      <c r="L15" s="48" t="str">
        <f t="shared" ref="L15:L16" si="1">(IF(I15="","",IF(I15=0,"0",IF(COUNT(J15,H15),IFERROR(ROUND(J15/H15*100,4),0),""))))</f>
        <v/>
      </c>
      <c r="M15" s="48" t="str">
        <f t="shared" ref="M15:M16" si="2">(IF(I15="","",IF(I15=0,"0",IF(COUNT(K15,H15),IFERROR(ROUND(K15/H15*100,4),0),""))))</f>
        <v/>
      </c>
      <c r="N15" s="37"/>
      <c r="W15" s="8">
        <f t="shared" ref="W15:W16" si="3">IF($G$14="","",IF($G$14&gt;=H15,H15,""))</f>
        <v>0</v>
      </c>
      <c r="X15" s="8" t="str">
        <f t="shared" ref="X15:X16" si="4">IF(H15="","",IF(H15&gt;=J15,J15,""))</f>
        <v/>
      </c>
      <c r="Y15" s="8" t="str">
        <f t="shared" ref="Y15:Y16" si="5">IF(H15="","",IF(H15&gt;=K15,K15,""))</f>
        <v/>
      </c>
    </row>
    <row r="16" spans="5:25" ht="20.100000000000001" customHeight="1">
      <c r="E16" s="158"/>
      <c r="F16" s="15" t="s">
        <v>4</v>
      </c>
      <c r="G16" s="199"/>
      <c r="H16" s="88"/>
      <c r="I16" s="48" t="str">
        <f t="shared" si="0"/>
        <v/>
      </c>
      <c r="J16" s="89"/>
      <c r="K16" s="89"/>
      <c r="L16" s="48" t="str">
        <f t="shared" si="1"/>
        <v/>
      </c>
      <c r="M16" s="48" t="str">
        <f t="shared" si="2"/>
        <v/>
      </c>
      <c r="N16" s="37"/>
      <c r="W16" s="8">
        <f t="shared" si="3"/>
        <v>0</v>
      </c>
      <c r="X16" s="8" t="str">
        <f t="shared" si="4"/>
        <v/>
      </c>
      <c r="Y16" s="8" t="str">
        <f t="shared" si="5"/>
        <v/>
      </c>
    </row>
    <row r="17" spans="5:25" ht="20.100000000000001" customHeight="1">
      <c r="E17" s="159"/>
      <c r="F17" s="16" t="s">
        <v>5</v>
      </c>
      <c r="G17" s="54">
        <f>+IF(COUNT(G14),SUM(G14),"")</f>
        <v>54081146</v>
      </c>
      <c r="H17" s="55">
        <f>+IF(COUNT(H14:H16),ROUND(SUM(H14:H16),2),"")</f>
        <v>54081146</v>
      </c>
      <c r="I17" s="48">
        <f>(IF(COUNT(H17,G17),IFERROR(ROUND(H17/G17*100,4),0),""))</f>
        <v>100</v>
      </c>
      <c r="J17" s="56">
        <f t="shared" ref="J17:K17" si="6">+IF(COUNT(J14:J16),ROUND(SUM(J14:J16),2),"")</f>
        <v>54081146</v>
      </c>
      <c r="K17" s="56">
        <f t="shared" si="6"/>
        <v>0</v>
      </c>
      <c r="L17" s="48">
        <f t="shared" ref="L17:L26" si="7">(IF(COUNT(J17,H17),IFERROR(ROUND(J17/H17*100,4),0),""))</f>
        <v>100</v>
      </c>
      <c r="M17" s="48">
        <f t="shared" ref="M17:M26" si="8">(IF(COUNT(K17,H17),IFERROR(ROUND(K17/H17*100,4),0),""))</f>
        <v>0</v>
      </c>
      <c r="N17" s="37"/>
    </row>
    <row r="18" spans="5:25" ht="20.100000000000001" customHeight="1">
      <c r="E18" s="157" t="s">
        <v>7</v>
      </c>
      <c r="F18" s="13" t="s">
        <v>2</v>
      </c>
      <c r="G18" s="197">
        <v>15128591</v>
      </c>
      <c r="H18" s="84">
        <v>13289580</v>
      </c>
      <c r="I18" s="48">
        <f>(IF($G$18="","",IF(G$18=0,"0",IF(COUNT(H18,$G$18),IFERROR(IF((H18)="","",ROUND(H18/$G$18*100,4)),""),""))))</f>
        <v>87.844099999999997</v>
      </c>
      <c r="J18" s="85">
        <v>13289580</v>
      </c>
      <c r="K18" s="85">
        <v>0</v>
      </c>
      <c r="L18" s="48">
        <f>(IF(I18="","",IF(I18=0,"0",IF(COUNT(J18,H18),IFERROR(ROUND(J18/H18*100,4),0),""))))</f>
        <v>100</v>
      </c>
      <c r="M18" s="48">
        <f>(IF(I18="","",IF(I18=0,"0",IF(COUNT(K18,H18),IFERROR(ROUND(K18/H18*100,4),0),""))))</f>
        <v>0</v>
      </c>
      <c r="N18" s="37"/>
      <c r="W18" s="8">
        <f>IF($G$18="","",IF($G$18&gt;=H18,H18,""))</f>
        <v>13289580</v>
      </c>
      <c r="X18" s="8">
        <f t="shared" ref="X18:X20" si="9">IF(H18="","",IF(H18&gt;=J18,J18,""))</f>
        <v>13289580</v>
      </c>
      <c r="Y18" s="8">
        <f t="shared" ref="Y18:Y20" si="10">IF(H18="","",IF(H18&gt;=K18,K18,""))</f>
        <v>0</v>
      </c>
    </row>
    <row r="19" spans="5:25" ht="20.100000000000001" customHeight="1">
      <c r="E19" s="158"/>
      <c r="F19" s="14" t="s">
        <v>3</v>
      </c>
      <c r="G19" s="198"/>
      <c r="H19" s="86"/>
      <c r="I19" s="48" t="str">
        <f t="shared" ref="I19:I20" si="11">(IF($G$18="","",IF(G$18=0,"0",IF(COUNT(H19,$G$18),IFERROR(IF((H19)="","",ROUND(H19/$G$18*100,4)),""),""))))</f>
        <v/>
      </c>
      <c r="J19" s="87"/>
      <c r="K19" s="87"/>
      <c r="L19" s="48" t="str">
        <f t="shared" ref="L19:L20" si="12">(IF(I19="","",IF(I19=0,"0",IF(COUNT(J19,H19),IFERROR(ROUND(J19/H19*100,4),0),""))))</f>
        <v/>
      </c>
      <c r="M19" s="48" t="str">
        <f t="shared" ref="M19:M20" si="13">(IF(I19="","",IF(I19=0,"0",IF(COUNT(K19,H19),IFERROR(ROUND(K19/H19*100,4),0),""))))</f>
        <v/>
      </c>
      <c r="N19" s="37"/>
      <c r="W19" s="8">
        <f t="shared" ref="W19:W20" si="14">IF($G$18="","",IF($G$18&gt;=H19,H19,""))</f>
        <v>0</v>
      </c>
      <c r="X19" s="8" t="str">
        <f t="shared" si="9"/>
        <v/>
      </c>
      <c r="Y19" s="8" t="str">
        <f t="shared" si="10"/>
        <v/>
      </c>
    </row>
    <row r="20" spans="5:25" ht="20.100000000000001" customHeight="1">
      <c r="E20" s="158"/>
      <c r="F20" s="15" t="s">
        <v>4</v>
      </c>
      <c r="G20" s="199"/>
      <c r="H20" s="88"/>
      <c r="I20" s="48" t="str">
        <f t="shared" si="11"/>
        <v/>
      </c>
      <c r="J20" s="89"/>
      <c r="K20" s="89"/>
      <c r="L20" s="48" t="str">
        <f t="shared" si="12"/>
        <v/>
      </c>
      <c r="M20" s="48" t="str">
        <f t="shared" si="13"/>
        <v/>
      </c>
      <c r="N20" s="37"/>
      <c r="W20" s="8">
        <f t="shared" si="14"/>
        <v>0</v>
      </c>
      <c r="X20" s="8" t="str">
        <f t="shared" si="9"/>
        <v/>
      </c>
      <c r="Y20" s="8" t="str">
        <f t="shared" si="10"/>
        <v/>
      </c>
    </row>
    <row r="21" spans="5:25" ht="20.100000000000001" customHeight="1">
      <c r="E21" s="159"/>
      <c r="F21" s="16" t="s">
        <v>5</v>
      </c>
      <c r="G21" s="55">
        <f>+IF(COUNT(G18),SUM(G18),"")</f>
        <v>15128591</v>
      </c>
      <c r="H21" s="55">
        <f>+IF(COUNT(H18:H20),ROUND(SUM(H18:H20),2),"")</f>
        <v>13289580</v>
      </c>
      <c r="I21" s="48">
        <f>(IF(COUNT(H21,G21),IFERROR(ROUND(H21/G21*100,4),0),""))</f>
        <v>87.844099999999997</v>
      </c>
      <c r="J21" s="55">
        <f t="shared" ref="J21" si="15">+IF(COUNT(J18:J20),ROUND(SUM(J18:J20),2),"")</f>
        <v>13289580</v>
      </c>
      <c r="K21" s="55">
        <f t="shared" ref="K21" si="16">+IF(COUNT(K18:K20),ROUND(SUM(K18:K20),2),"")</f>
        <v>0</v>
      </c>
      <c r="L21" s="48">
        <f t="shared" si="7"/>
        <v>100</v>
      </c>
      <c r="M21" s="48">
        <f t="shared" si="8"/>
        <v>0</v>
      </c>
      <c r="N21" s="37"/>
    </row>
    <row r="22" spans="5:25" ht="20.100000000000001" customHeight="1">
      <c r="E22" s="157" t="s">
        <v>8</v>
      </c>
      <c r="F22" s="13" t="s">
        <v>2</v>
      </c>
      <c r="G22" s="197">
        <v>22940618</v>
      </c>
      <c r="H22" s="84">
        <v>2338048</v>
      </c>
      <c r="I22" s="48">
        <f>(IF($G$22="","",IF(G$22=0,"0",IF(COUNT(H22,$G$22),IFERROR(IF((H22)="","",ROUND(H22/$G$22*100,4)),""),""))))</f>
        <v>10.191700000000001</v>
      </c>
      <c r="J22" s="85">
        <v>2338048</v>
      </c>
      <c r="K22" s="85">
        <v>0</v>
      </c>
      <c r="L22" s="48">
        <f>(IF(I22="","",IF(I22=0,"0",IF(COUNT(J22,H22),IFERROR(ROUND(J22/H22*100,4),0),""))))</f>
        <v>100</v>
      </c>
      <c r="M22" s="48">
        <f>(IF(I22="","",IF(I22=0,"0",IF(COUNT(K22,H22),IFERROR(ROUND(K22/H22*100,4),0),""))))</f>
        <v>0</v>
      </c>
      <c r="N22" s="37"/>
      <c r="W22" s="8">
        <f>IF($G$22="","",IF($G$22&gt;=H22,H22,""))</f>
        <v>2338048</v>
      </c>
      <c r="X22" s="8">
        <f t="shared" ref="X22:X24" si="17">IF(H22="","",IF(H22&gt;=J22,J22,""))</f>
        <v>2338048</v>
      </c>
      <c r="Y22" s="8">
        <f t="shared" ref="Y22:Y24" si="18">IF(H22="","",IF(H22&gt;=K22,K22,""))</f>
        <v>0</v>
      </c>
    </row>
    <row r="23" spans="5:25" ht="20.100000000000001" customHeight="1">
      <c r="E23" s="158"/>
      <c r="F23" s="14" t="s">
        <v>3</v>
      </c>
      <c r="G23" s="198"/>
      <c r="H23" s="86"/>
      <c r="I23" s="48" t="str">
        <f t="shared" ref="I23:I24" si="19">(IF($G$22="","",IF(G$22=0,"0",IF(COUNT(H23,$G$22),IFERROR(IF((H23)="","",ROUND(H23/$G$22*100,4)),""),""))))</f>
        <v/>
      </c>
      <c r="J23" s="87"/>
      <c r="K23" s="87"/>
      <c r="L23" s="48" t="str">
        <f t="shared" ref="L23:L24" si="20">(IF(I23="","",IF(I23=0,"0",IF(COUNT(J23,H23),IFERROR(ROUND(J23/H23*100,4),0),""))))</f>
        <v/>
      </c>
      <c r="M23" s="48" t="str">
        <f t="shared" ref="M23:M24" si="21">(IF(I23="","",IF(I23=0,"0",IF(COUNT(K23,H23),IFERROR(ROUND(K23/H23*100,4),0),""))))</f>
        <v/>
      </c>
      <c r="N23" s="37"/>
      <c r="W23" s="8">
        <f t="shared" ref="W23:W24" si="22">IF($G$22="","",IF($G$22&gt;=H23,H23,""))</f>
        <v>0</v>
      </c>
      <c r="X23" s="8" t="str">
        <f t="shared" si="17"/>
        <v/>
      </c>
      <c r="Y23" s="8" t="str">
        <f t="shared" si="18"/>
        <v/>
      </c>
    </row>
    <row r="24" spans="5:25" ht="20.100000000000001" customHeight="1">
      <c r="E24" s="158"/>
      <c r="F24" s="15" t="s">
        <v>4</v>
      </c>
      <c r="G24" s="199"/>
      <c r="H24" s="88"/>
      <c r="I24" s="48" t="str">
        <f t="shared" si="19"/>
        <v/>
      </c>
      <c r="J24" s="89"/>
      <c r="K24" s="89"/>
      <c r="L24" s="48" t="str">
        <f t="shared" si="20"/>
        <v/>
      </c>
      <c r="M24" s="48" t="str">
        <f t="shared" si="21"/>
        <v/>
      </c>
      <c r="N24" s="37"/>
      <c r="W24" s="8">
        <f t="shared" si="22"/>
        <v>0</v>
      </c>
      <c r="X24" s="8" t="str">
        <f t="shared" si="17"/>
        <v/>
      </c>
      <c r="Y24" s="8" t="str">
        <f t="shared" si="18"/>
        <v/>
      </c>
    </row>
    <row r="25" spans="5:25" ht="20.100000000000001" customHeight="1">
      <c r="E25" s="159"/>
      <c r="F25" s="16" t="s">
        <v>5</v>
      </c>
      <c r="G25" s="56">
        <f>+IF(COUNT(G22),SUM(G22),"")</f>
        <v>22940618</v>
      </c>
      <c r="H25" s="55">
        <f>+IF(COUNT(H22:H24),ROUND(SUM(H22:H24),2),"")</f>
        <v>2338048</v>
      </c>
      <c r="I25" s="48">
        <f>(IF(COUNT(H25,G25),IFERROR(ROUND(H25/G25*100,4),0),""))</f>
        <v>10.191700000000001</v>
      </c>
      <c r="J25" s="56">
        <f t="shared" ref="J25" si="23">+IF(COUNT(J22:J24),ROUND(SUM(J22:J24),2),"")</f>
        <v>2338048</v>
      </c>
      <c r="K25" s="56">
        <f t="shared" ref="K25" si="24">+IF(COUNT(K22:K24),ROUND(SUM(K22:K24),2),"")</f>
        <v>0</v>
      </c>
      <c r="L25" s="48">
        <f t="shared" si="7"/>
        <v>100</v>
      </c>
      <c r="M25" s="48">
        <f t="shared" si="8"/>
        <v>0</v>
      </c>
      <c r="N25" s="37"/>
    </row>
    <row r="26" spans="5:25" ht="20.100000000000001" customHeight="1">
      <c r="E26" s="42" t="s">
        <v>5</v>
      </c>
      <c r="F26" s="41" t="s">
        <v>5</v>
      </c>
      <c r="G26" s="55">
        <f>+IF(COUNT(G17,G21,G25),ROUND(SUM(G17,G21,G25),2),"")</f>
        <v>92150355</v>
      </c>
      <c r="H26" s="55">
        <f t="shared" ref="H26:K26" si="25">+IF(COUNT(H17,H21,H25),ROUND(SUM(H17,H21,H25),2),"")</f>
        <v>69708774</v>
      </c>
      <c r="I26" s="48">
        <f>(IF(COUNT(H26,G26),IFERROR(ROUND(H26/G26*100,4),0),""))</f>
        <v>75.646799999999999</v>
      </c>
      <c r="J26" s="55">
        <f t="shared" si="25"/>
        <v>69708774</v>
      </c>
      <c r="K26" s="55">
        <f t="shared" si="25"/>
        <v>0</v>
      </c>
      <c r="L26" s="48">
        <f t="shared" si="7"/>
        <v>100</v>
      </c>
      <c r="M26" s="48">
        <f t="shared" si="8"/>
        <v>0</v>
      </c>
      <c r="N26" s="37"/>
    </row>
    <row r="27" spans="5:25" ht="20.100000000000001" customHeight="1">
      <c r="E27" s="168" t="s">
        <v>87</v>
      </c>
      <c r="F27" s="169"/>
      <c r="G27" s="169"/>
      <c r="H27" s="169"/>
      <c r="I27" s="169"/>
      <c r="J27" s="169"/>
      <c r="K27" s="170"/>
      <c r="L27" s="203" t="s">
        <v>25</v>
      </c>
      <c r="M27" s="172"/>
      <c r="N27" s="37"/>
      <c r="R27" s="8" t="s">
        <v>109</v>
      </c>
    </row>
    <row r="28" spans="5:25" ht="24.95" customHeight="1">
      <c r="E28" s="163" t="s">
        <v>128</v>
      </c>
      <c r="F28" s="164"/>
      <c r="G28" s="164"/>
      <c r="H28" s="164"/>
      <c r="I28" s="164"/>
      <c r="J28" s="164"/>
      <c r="K28" s="165"/>
      <c r="L28" s="166"/>
      <c r="M28" s="167"/>
      <c r="N28" s="37"/>
      <c r="R28" s="8" t="s">
        <v>133</v>
      </c>
    </row>
    <row r="29" spans="5:25"/>
    <row r="30" spans="5:25" ht="19.5" customHeight="1">
      <c r="E30" s="61" t="s">
        <v>257</v>
      </c>
    </row>
    <row r="31" spans="5:25" ht="21">
      <c r="E31" s="147" t="s">
        <v>246</v>
      </c>
      <c r="F31" s="191"/>
      <c r="G31" s="148"/>
    </row>
    <row r="32" spans="5:25" ht="23.1" customHeight="1">
      <c r="E32" s="192" t="s">
        <v>1</v>
      </c>
      <c r="F32" s="193"/>
      <c r="G32" s="17" t="s">
        <v>247</v>
      </c>
    </row>
    <row r="33" spans="5:7" ht="20.100000000000001" customHeight="1">
      <c r="E33" s="194" t="s">
        <v>6</v>
      </c>
      <c r="F33" s="194"/>
      <c r="G33" s="58"/>
    </row>
    <row r="34" spans="5:7" ht="20.100000000000001" customHeight="1">
      <c r="E34" s="195" t="s">
        <v>248</v>
      </c>
      <c r="F34" s="195"/>
      <c r="G34" s="59"/>
    </row>
    <row r="35" spans="5:7" ht="20.100000000000001" customHeight="1">
      <c r="E35" s="196" t="s">
        <v>249</v>
      </c>
      <c r="F35" s="196"/>
      <c r="G35" s="60"/>
    </row>
    <row r="36" spans="5:7"/>
  </sheetData>
  <sheetProtection password="F884" sheet="1" objects="1" scenarios="1"/>
  <mergeCells count="23">
    <mergeCell ref="E33:F33"/>
    <mergeCell ref="E34:F34"/>
    <mergeCell ref="E35:F35"/>
    <mergeCell ref="E27:K27"/>
    <mergeCell ref="L27:M27"/>
    <mergeCell ref="E28:K28"/>
    <mergeCell ref="L28:M28"/>
    <mergeCell ref="E31:G31"/>
    <mergeCell ref="E32:F32"/>
    <mergeCell ref="E22:E25"/>
    <mergeCell ref="G22:G24"/>
    <mergeCell ref="E8:M8"/>
    <mergeCell ref="E9:H9"/>
    <mergeCell ref="I9:M9"/>
    <mergeCell ref="E10:H10"/>
    <mergeCell ref="I10:M10"/>
    <mergeCell ref="E11:H11"/>
    <mergeCell ref="I11:M11"/>
    <mergeCell ref="E13:F13"/>
    <mergeCell ref="E14:E17"/>
    <mergeCell ref="G14:G16"/>
    <mergeCell ref="E18:E21"/>
    <mergeCell ref="G18:G20"/>
  </mergeCells>
  <dataValidations count="12">
    <dataValidation type="whole" operator="greaterThanOrEqual" allowBlank="1" showInputMessage="1" showErrorMessage="1" sqref="G33:G35 G14:G16 G18:G20 G22:G24">
      <formula1>0</formula1>
    </dataValidation>
    <dataValidation type="whole" operator="equal" allowBlank="1" showInputMessage="1" showErrorMessage="1" sqref="J14:K16 J22:K24 J18:K20">
      <formula1>X14</formula1>
    </dataValidation>
    <dataValidation type="whole" operator="equal" allowBlank="1" showInputMessage="1" showErrorMessage="1" sqref="H22:H24 H14:H16 H18:H20">
      <formula1>W14</formula1>
    </dataValidation>
    <dataValidation type="list" allowBlank="1" showInputMessage="1" showErrorMessage="1" prompt="please select value from drop-down list." sqref="L27:M27">
      <formula1>$T$1:$T$2</formula1>
    </dataValidation>
    <dataValidation type="list" allowBlank="1" showInputMessage="1" showErrorMessage="1" prompt="Please select value from drop-down list." sqref="I10:M10">
      <formula1>$T$1:$T$2</formula1>
    </dataValidation>
    <dataValidation type="list" allowBlank="1" showInputMessage="1" showErrorMessage="1" prompt="Please select value from drop-down list." sqref="I9:M9">
      <formula1>$S$1:$S$2</formula1>
    </dataValidation>
    <dataValidation operator="greaterThanOrEqual" allowBlank="1" showInputMessage="1" showErrorMessage="1" sqref="M14:M26"/>
    <dataValidation type="whole" operator="lessThanOrEqual" allowBlank="1" showInputMessage="1" showErrorMessage="1" sqref="J17 J21 J25">
      <formula1>H17</formula1>
    </dataValidation>
    <dataValidation type="whole" operator="lessThanOrEqual" allowBlank="1" showInputMessage="1" showErrorMessage="1" sqref="K17 K21 K25">
      <formula1>H17</formula1>
    </dataValidation>
    <dataValidation type="whole" operator="lessThanOrEqual" allowBlank="1" showInputMessage="1" showErrorMessage="1" sqref="H17 H25">
      <formula1>G17</formula1>
    </dataValidation>
    <dataValidation operator="greaterThan" allowBlank="1" showInputMessage="1" showErrorMessage="1" sqref="L14:L26 I14:I26"/>
    <dataValidation type="whole" operator="greaterThan" allowBlank="1" showInputMessage="1" showErrorMessage="1" sqref="G25">
      <formula1>0</formula1>
    </dataValidation>
  </dataValidation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XFC36"/>
  <sheetViews>
    <sheetView showGridLines="0" topLeftCell="C7" workbookViewId="0">
      <selection activeCell="G25" sqref="G25"/>
    </sheetView>
  </sheetViews>
  <sheetFormatPr defaultColWidth="0" defaultRowHeight="15" customHeight="1" zeroHeight="1"/>
  <cols>
    <col min="1" max="1" width="3.42578125" style="8" hidden="1" customWidth="1"/>
    <col min="2" max="2" width="2.85546875" style="8" hidden="1" customWidth="1"/>
    <col min="3" max="4" width="2.7109375" style="8" customWidth="1"/>
    <col min="5" max="5" width="15" style="8" customWidth="1"/>
    <col min="6" max="6" width="25.28515625" style="8" customWidth="1"/>
    <col min="7" max="13" width="15.7109375" style="8" customWidth="1"/>
    <col min="14" max="15" width="2.7109375" style="8" customWidth="1"/>
    <col min="16" max="16383" width="3" style="8" hidden="1"/>
    <col min="16384" max="16384" width="1.7109375" style="8" hidden="1"/>
  </cols>
  <sheetData>
    <row r="1" spans="5:25" hidden="1">
      <c r="S1" s="9" t="s">
        <v>24</v>
      </c>
      <c r="T1" s="10" t="s">
        <v>25</v>
      </c>
      <c r="U1" s="11"/>
    </row>
    <row r="2" spans="5:25" hidden="1">
      <c r="S2" s="8" t="s">
        <v>23</v>
      </c>
      <c r="T2" s="8" t="s">
        <v>26</v>
      </c>
    </row>
    <row r="3" spans="5:25" hidden="1"/>
    <row r="4" spans="5:25" hidden="1"/>
    <row r="5" spans="5:25" hidden="1"/>
    <row r="6" spans="5:25" hidden="1"/>
    <row r="7" spans="5:25" ht="36" customHeight="1"/>
    <row r="8" spans="5:25" ht="21">
      <c r="E8" s="152" t="s">
        <v>318</v>
      </c>
      <c r="F8" s="153"/>
      <c r="G8" s="153"/>
      <c r="H8" s="153"/>
      <c r="I8" s="153"/>
      <c r="J8" s="153"/>
      <c r="K8" s="153"/>
      <c r="L8" s="153"/>
      <c r="M8" s="154"/>
      <c r="N8" s="37"/>
    </row>
    <row r="9" spans="5:25" ht="20.100000000000001" customHeight="1">
      <c r="E9" s="182" t="s">
        <v>90</v>
      </c>
      <c r="F9" s="183"/>
      <c r="G9" s="183"/>
      <c r="H9" s="184"/>
      <c r="I9" s="200" t="s">
        <v>24</v>
      </c>
      <c r="J9" s="174"/>
      <c r="K9" s="174"/>
      <c r="L9" s="174"/>
      <c r="M9" s="175"/>
      <c r="N9" s="37"/>
      <c r="R9" s="8" t="s">
        <v>125</v>
      </c>
    </row>
    <row r="10" spans="5:25" ht="20.100000000000001" customHeight="1">
      <c r="E10" s="185" t="s">
        <v>91</v>
      </c>
      <c r="F10" s="186"/>
      <c r="G10" s="186"/>
      <c r="H10" s="187"/>
      <c r="I10" s="201" t="s">
        <v>26</v>
      </c>
      <c r="J10" s="177"/>
      <c r="K10" s="177"/>
      <c r="L10" s="177"/>
      <c r="M10" s="178"/>
      <c r="N10" s="37"/>
      <c r="R10" s="8" t="s">
        <v>122</v>
      </c>
    </row>
    <row r="11" spans="5:25" ht="33.75" customHeight="1">
      <c r="E11" s="188" t="s">
        <v>81</v>
      </c>
      <c r="F11" s="189"/>
      <c r="G11" s="189"/>
      <c r="H11" s="190"/>
      <c r="I11" s="202" t="s">
        <v>323</v>
      </c>
      <c r="J11" s="180"/>
      <c r="K11" s="180"/>
      <c r="L11" s="180"/>
      <c r="M11" s="181"/>
      <c r="N11" s="37"/>
      <c r="R11" s="8" t="s">
        <v>81</v>
      </c>
    </row>
    <row r="12" spans="5:25" ht="77.25" customHeight="1">
      <c r="E12" s="17" t="s">
        <v>1</v>
      </c>
      <c r="F12" s="18" t="s">
        <v>82</v>
      </c>
      <c r="G12" s="18" t="s">
        <v>11</v>
      </c>
      <c r="H12" s="18" t="s">
        <v>20</v>
      </c>
      <c r="I12" s="18" t="s">
        <v>83</v>
      </c>
      <c r="J12" s="18" t="s">
        <v>84</v>
      </c>
      <c r="K12" s="18" t="s">
        <v>85</v>
      </c>
      <c r="L12" s="18" t="s">
        <v>86</v>
      </c>
      <c r="M12" s="18" t="s">
        <v>18</v>
      </c>
      <c r="N12" s="37"/>
    </row>
    <row r="13" spans="5:25" ht="20.100000000000001" customHeight="1">
      <c r="E13" s="155"/>
      <c r="F13" s="156"/>
      <c r="G13" s="19" t="s">
        <v>12</v>
      </c>
      <c r="H13" s="19" t="s">
        <v>13</v>
      </c>
      <c r="I13" s="18" t="s">
        <v>14</v>
      </c>
      <c r="J13" s="19" t="s">
        <v>15</v>
      </c>
      <c r="K13" s="19" t="s">
        <v>16</v>
      </c>
      <c r="L13" s="18" t="s">
        <v>17</v>
      </c>
      <c r="M13" s="18" t="s">
        <v>19</v>
      </c>
      <c r="N13" s="37"/>
    </row>
    <row r="14" spans="5:25" ht="20.100000000000001" customHeight="1">
      <c r="E14" s="157" t="s">
        <v>6</v>
      </c>
      <c r="F14" s="13" t="s">
        <v>2</v>
      </c>
      <c r="G14" s="197">
        <v>54081146</v>
      </c>
      <c r="H14" s="84">
        <v>54081146</v>
      </c>
      <c r="I14" s="48">
        <f>(IF($G$14="","",IF(G$14=0,"0",IF(COUNT(H14,$G$14),IFERROR(IF((H14)="","",ROUND(H14/$G$14*100,4)),""),""))))</f>
        <v>100</v>
      </c>
      <c r="J14" s="85">
        <v>54081146</v>
      </c>
      <c r="K14" s="85">
        <v>0</v>
      </c>
      <c r="L14" s="48">
        <f>(IF(I14="","",IF(I14=0,"0",IF(COUNT(J14,H14),IFERROR(ROUND(J14/H14*100,4),0),""))))</f>
        <v>100</v>
      </c>
      <c r="M14" s="48">
        <f>(IF(I14="","",IF(I14=0,"0",IF(COUNT(K14,H14),IFERROR(ROUND(K14/H14*100,4),0),""))))</f>
        <v>0</v>
      </c>
      <c r="N14" s="37"/>
      <c r="W14" s="8">
        <f>IF($G$14="","",IF($G$14&gt;=H14,H14,""))</f>
        <v>54081146</v>
      </c>
      <c r="X14" s="8">
        <f>IF(H14="","",IF(H14&gt;=J14,J14,""))</f>
        <v>54081146</v>
      </c>
      <c r="Y14" s="8">
        <f>IF(H14="","",IF(H14&gt;=K14,K14,""))</f>
        <v>0</v>
      </c>
    </row>
    <row r="15" spans="5:25" ht="20.100000000000001" customHeight="1">
      <c r="E15" s="158"/>
      <c r="F15" s="14" t="s">
        <v>3</v>
      </c>
      <c r="G15" s="198"/>
      <c r="H15" s="86"/>
      <c r="I15" s="48" t="str">
        <f t="shared" ref="I15:I16" si="0">(IF($G$14="","",IF(G$14=0,"0",IF(COUNT(H15,$G$14),IFERROR(IF((H15)="","",ROUND(H15/$G$14*100,4)),""),""))))</f>
        <v/>
      </c>
      <c r="J15" s="87"/>
      <c r="K15" s="87"/>
      <c r="L15" s="48" t="str">
        <f t="shared" ref="L15:L16" si="1">(IF(I15="","",IF(I15=0,"0",IF(COUNT(J15,H15),IFERROR(ROUND(J15/H15*100,4),0),""))))</f>
        <v/>
      </c>
      <c r="M15" s="48" t="str">
        <f t="shared" ref="M15:M16" si="2">(IF(I15="","",IF(I15=0,"0",IF(COUNT(K15,H15),IFERROR(ROUND(K15/H15*100,4),0),""))))</f>
        <v/>
      </c>
      <c r="N15" s="37"/>
      <c r="W15" s="8">
        <f t="shared" ref="W15:W16" si="3">IF($G$14="","",IF($G$14&gt;=H15,H15,""))</f>
        <v>0</v>
      </c>
      <c r="X15" s="8" t="str">
        <f t="shared" ref="X15:X16" si="4">IF(H15="","",IF(H15&gt;=J15,J15,""))</f>
        <v/>
      </c>
      <c r="Y15" s="8" t="str">
        <f t="shared" ref="Y15:Y16" si="5">IF(H15="","",IF(H15&gt;=K15,K15,""))</f>
        <v/>
      </c>
    </row>
    <row r="16" spans="5:25" ht="20.100000000000001" customHeight="1">
      <c r="E16" s="158"/>
      <c r="F16" s="15" t="s">
        <v>4</v>
      </c>
      <c r="G16" s="199"/>
      <c r="H16" s="88"/>
      <c r="I16" s="48" t="str">
        <f t="shared" si="0"/>
        <v/>
      </c>
      <c r="J16" s="89"/>
      <c r="K16" s="89"/>
      <c r="L16" s="48" t="str">
        <f t="shared" si="1"/>
        <v/>
      </c>
      <c r="M16" s="48" t="str">
        <f t="shared" si="2"/>
        <v/>
      </c>
      <c r="N16" s="37"/>
      <c r="W16" s="8">
        <f t="shared" si="3"/>
        <v>0</v>
      </c>
      <c r="X16" s="8" t="str">
        <f t="shared" si="4"/>
        <v/>
      </c>
      <c r="Y16" s="8" t="str">
        <f t="shared" si="5"/>
        <v/>
      </c>
    </row>
    <row r="17" spans="5:25" ht="20.100000000000001" customHeight="1">
      <c r="E17" s="159"/>
      <c r="F17" s="16" t="s">
        <v>5</v>
      </c>
      <c r="G17" s="54">
        <f>+IF(COUNT(G14),SUM(G14),"")</f>
        <v>54081146</v>
      </c>
      <c r="H17" s="55">
        <f>+IF(COUNT(H14:H16),ROUND(SUM(H14:H16),2),"")</f>
        <v>54081146</v>
      </c>
      <c r="I17" s="48">
        <f>(IF(COUNT(H17,G17),IFERROR(ROUND(H17/G17*100,4),0),""))</f>
        <v>100</v>
      </c>
      <c r="J17" s="56">
        <f t="shared" ref="J17:K17" si="6">+IF(COUNT(J14:J16),ROUND(SUM(J14:J16),2),"")</f>
        <v>54081146</v>
      </c>
      <c r="K17" s="56">
        <f t="shared" si="6"/>
        <v>0</v>
      </c>
      <c r="L17" s="48">
        <f t="shared" ref="L17:L26" si="7">(IF(COUNT(J17,H17),IFERROR(ROUND(J17/H17*100,4),0),""))</f>
        <v>100</v>
      </c>
      <c r="M17" s="48">
        <f t="shared" ref="M17:M26" si="8">(IF(COUNT(K17,H17),IFERROR(ROUND(K17/H17*100,4),0),""))</f>
        <v>0</v>
      </c>
      <c r="N17" s="37"/>
    </row>
    <row r="18" spans="5:25" ht="20.100000000000001" customHeight="1">
      <c r="E18" s="157" t="s">
        <v>7</v>
      </c>
      <c r="F18" s="13" t="s">
        <v>2</v>
      </c>
      <c r="G18" s="197">
        <v>15128591</v>
      </c>
      <c r="H18" s="84">
        <v>13289580</v>
      </c>
      <c r="I18" s="48">
        <f>(IF($G$18="","",IF(G$18=0,"0",IF(COUNT(H18,$G$18),IFERROR(IF((H18)="","",ROUND(H18/$G$18*100,4)),""),""))))</f>
        <v>87.844099999999997</v>
      </c>
      <c r="J18" s="85">
        <v>13262747</v>
      </c>
      <c r="K18" s="85">
        <v>26833</v>
      </c>
      <c r="L18" s="48">
        <f>(IF(I18="","",IF(I18=0,"0",IF(COUNT(J18,H18),IFERROR(ROUND(J18/H18*100,4),0),""))))</f>
        <v>99.798100000000005</v>
      </c>
      <c r="M18" s="48">
        <f>(IF(I18="","",IF(I18=0,"0",IF(COUNT(K18,H18),IFERROR(ROUND(K18/H18*100,4),0),""))))</f>
        <v>0.2019</v>
      </c>
      <c r="N18" s="37"/>
      <c r="W18" s="8">
        <f>IF($G$18="","",IF($G$18&gt;=H18,H18,""))</f>
        <v>13289580</v>
      </c>
      <c r="X18" s="8">
        <f t="shared" ref="X18:X20" si="9">IF(H18="","",IF(H18&gt;=J18,J18,""))</f>
        <v>13262747</v>
      </c>
      <c r="Y18" s="8">
        <f t="shared" ref="Y18:Y20" si="10">IF(H18="","",IF(H18&gt;=K18,K18,""))</f>
        <v>26833</v>
      </c>
    </row>
    <row r="19" spans="5:25" ht="20.100000000000001" customHeight="1">
      <c r="E19" s="158"/>
      <c r="F19" s="14" t="s">
        <v>3</v>
      </c>
      <c r="G19" s="198"/>
      <c r="H19" s="86"/>
      <c r="I19" s="48" t="str">
        <f t="shared" ref="I19:I20" si="11">(IF($G$18="","",IF(G$18=0,"0",IF(COUNT(H19,$G$18),IFERROR(IF((H19)="","",ROUND(H19/$G$18*100,4)),""),""))))</f>
        <v/>
      </c>
      <c r="J19" s="87"/>
      <c r="K19" s="87"/>
      <c r="L19" s="48" t="str">
        <f t="shared" ref="L19:L20" si="12">(IF(I19="","",IF(I19=0,"0",IF(COUNT(J19,H19),IFERROR(ROUND(J19/H19*100,4),0),""))))</f>
        <v/>
      </c>
      <c r="M19" s="48" t="str">
        <f t="shared" ref="M19:M20" si="13">(IF(I19="","",IF(I19=0,"0",IF(COUNT(K19,H19),IFERROR(ROUND(K19/H19*100,4),0),""))))</f>
        <v/>
      </c>
      <c r="N19" s="37"/>
      <c r="W19" s="8">
        <f t="shared" ref="W19:W20" si="14">IF($G$18="","",IF($G$18&gt;=H19,H19,""))</f>
        <v>0</v>
      </c>
      <c r="X19" s="8" t="str">
        <f t="shared" si="9"/>
        <v/>
      </c>
      <c r="Y19" s="8" t="str">
        <f t="shared" si="10"/>
        <v/>
      </c>
    </row>
    <row r="20" spans="5:25" ht="20.100000000000001" customHeight="1">
      <c r="E20" s="158"/>
      <c r="F20" s="15" t="s">
        <v>4</v>
      </c>
      <c r="G20" s="199"/>
      <c r="H20" s="88"/>
      <c r="I20" s="48" t="str">
        <f t="shared" si="11"/>
        <v/>
      </c>
      <c r="J20" s="89"/>
      <c r="K20" s="89"/>
      <c r="L20" s="48" t="str">
        <f t="shared" si="12"/>
        <v/>
      </c>
      <c r="M20" s="48" t="str">
        <f t="shared" si="13"/>
        <v/>
      </c>
      <c r="N20" s="37"/>
      <c r="W20" s="8">
        <f t="shared" si="14"/>
        <v>0</v>
      </c>
      <c r="X20" s="8" t="str">
        <f t="shared" si="9"/>
        <v/>
      </c>
      <c r="Y20" s="8" t="str">
        <f t="shared" si="10"/>
        <v/>
      </c>
    </row>
    <row r="21" spans="5:25" ht="20.100000000000001" customHeight="1">
      <c r="E21" s="159"/>
      <c r="F21" s="16" t="s">
        <v>5</v>
      </c>
      <c r="G21" s="55">
        <f>+IF(COUNT(G18),SUM(G18),"")</f>
        <v>15128591</v>
      </c>
      <c r="H21" s="55">
        <f>+IF(COUNT(H18:H20),ROUND(SUM(H18:H20),2),"")</f>
        <v>13289580</v>
      </c>
      <c r="I21" s="48">
        <f>(IF(COUNT(H21,G21),IFERROR(ROUND(H21/G21*100,4),0),""))</f>
        <v>87.844099999999997</v>
      </c>
      <c r="J21" s="55">
        <f t="shared" ref="J21" si="15">+IF(COUNT(J18:J20),ROUND(SUM(J18:J20),2),"")</f>
        <v>13262747</v>
      </c>
      <c r="K21" s="55">
        <f t="shared" ref="K21" si="16">+IF(COUNT(K18:K20),ROUND(SUM(K18:K20),2),"")</f>
        <v>26833</v>
      </c>
      <c r="L21" s="48">
        <f t="shared" si="7"/>
        <v>99.798100000000005</v>
      </c>
      <c r="M21" s="48">
        <f t="shared" si="8"/>
        <v>0.2019</v>
      </c>
      <c r="N21" s="37"/>
    </row>
    <row r="22" spans="5:25" ht="20.100000000000001" customHeight="1">
      <c r="E22" s="157" t="s">
        <v>8</v>
      </c>
      <c r="F22" s="13" t="s">
        <v>2</v>
      </c>
      <c r="G22" s="197">
        <v>22940618</v>
      </c>
      <c r="H22" s="84">
        <v>2338048</v>
      </c>
      <c r="I22" s="48">
        <f>(IF($G$22="","",IF(G$22=0,"0",IF(COUNT(H22,$G$22),IFERROR(IF((H22)="","",ROUND(H22/$G$22*100,4)),""),""))))</f>
        <v>10.191700000000001</v>
      </c>
      <c r="J22" s="85">
        <v>2338048</v>
      </c>
      <c r="K22" s="85">
        <v>0</v>
      </c>
      <c r="L22" s="48">
        <f>(IF(I22="","",IF(I22=0,"0",IF(COUNT(J22,H22),IFERROR(ROUND(J22/H22*100,4),0),""))))</f>
        <v>100</v>
      </c>
      <c r="M22" s="48">
        <f>(IF(I22="","",IF(I22=0,"0",IF(COUNT(K22,H22),IFERROR(ROUND(K22/H22*100,4),0),""))))</f>
        <v>0</v>
      </c>
      <c r="N22" s="37"/>
      <c r="W22" s="8">
        <f>IF($G$22="","",IF($G$22&gt;=H22,H22,""))</f>
        <v>2338048</v>
      </c>
      <c r="X22" s="8">
        <f t="shared" ref="X22:X24" si="17">IF(H22="","",IF(H22&gt;=J22,J22,""))</f>
        <v>2338048</v>
      </c>
      <c r="Y22" s="8">
        <f t="shared" ref="Y22:Y24" si="18">IF(H22="","",IF(H22&gt;=K22,K22,""))</f>
        <v>0</v>
      </c>
    </row>
    <row r="23" spans="5:25" ht="20.100000000000001" customHeight="1">
      <c r="E23" s="158"/>
      <c r="F23" s="14" t="s">
        <v>3</v>
      </c>
      <c r="G23" s="198"/>
      <c r="H23" s="86"/>
      <c r="I23" s="48" t="str">
        <f t="shared" ref="I23:I24" si="19">(IF($G$22="","",IF(G$22=0,"0",IF(COUNT(H23,$G$22),IFERROR(IF((H23)="","",ROUND(H23/$G$22*100,4)),""),""))))</f>
        <v/>
      </c>
      <c r="J23" s="87"/>
      <c r="K23" s="87"/>
      <c r="L23" s="48" t="str">
        <f t="shared" ref="L23:L24" si="20">(IF(I23="","",IF(I23=0,"0",IF(COUNT(J23,H23),IFERROR(ROUND(J23/H23*100,4),0),""))))</f>
        <v/>
      </c>
      <c r="M23" s="48" t="str">
        <f t="shared" ref="M23:M24" si="21">(IF(I23="","",IF(I23=0,"0",IF(COUNT(K23,H23),IFERROR(ROUND(K23/H23*100,4),0),""))))</f>
        <v/>
      </c>
      <c r="N23" s="37"/>
      <c r="W23" s="8">
        <f t="shared" ref="W23:W24" si="22">IF($G$22="","",IF($G$22&gt;=H23,H23,""))</f>
        <v>0</v>
      </c>
      <c r="X23" s="8" t="str">
        <f t="shared" si="17"/>
        <v/>
      </c>
      <c r="Y23" s="8" t="str">
        <f t="shared" si="18"/>
        <v/>
      </c>
    </row>
    <row r="24" spans="5:25" ht="20.100000000000001" customHeight="1">
      <c r="E24" s="158"/>
      <c r="F24" s="15" t="s">
        <v>4</v>
      </c>
      <c r="G24" s="199"/>
      <c r="H24" s="88"/>
      <c r="I24" s="48" t="str">
        <f t="shared" si="19"/>
        <v/>
      </c>
      <c r="J24" s="89"/>
      <c r="K24" s="89"/>
      <c r="L24" s="48" t="str">
        <f t="shared" si="20"/>
        <v/>
      </c>
      <c r="M24" s="48" t="str">
        <f t="shared" si="21"/>
        <v/>
      </c>
      <c r="N24" s="37"/>
      <c r="W24" s="8">
        <f t="shared" si="22"/>
        <v>0</v>
      </c>
      <c r="X24" s="8" t="str">
        <f t="shared" si="17"/>
        <v/>
      </c>
      <c r="Y24" s="8" t="str">
        <f t="shared" si="18"/>
        <v/>
      </c>
    </row>
    <row r="25" spans="5:25" ht="20.100000000000001" customHeight="1">
      <c r="E25" s="159"/>
      <c r="F25" s="16" t="s">
        <v>5</v>
      </c>
      <c r="G25" s="56">
        <f>+IF(COUNT(G22),SUM(G22),"")</f>
        <v>22940618</v>
      </c>
      <c r="H25" s="55">
        <f>+IF(COUNT(H22:H24),ROUND(SUM(H22:H24),2),"")</f>
        <v>2338048</v>
      </c>
      <c r="I25" s="48">
        <f>(IF(COUNT(H25,G25),IFERROR(ROUND(H25/G25*100,4),0),""))</f>
        <v>10.191700000000001</v>
      </c>
      <c r="J25" s="56">
        <f t="shared" ref="J25" si="23">+IF(COUNT(J22:J24),ROUND(SUM(J22:J24),2),"")</f>
        <v>2338048</v>
      </c>
      <c r="K25" s="56">
        <f t="shared" ref="K25" si="24">+IF(COUNT(K22:K24),ROUND(SUM(K22:K24),2),"")</f>
        <v>0</v>
      </c>
      <c r="L25" s="48">
        <f t="shared" si="7"/>
        <v>100</v>
      </c>
      <c r="M25" s="48">
        <f t="shared" si="8"/>
        <v>0</v>
      </c>
      <c r="N25" s="37"/>
    </row>
    <row r="26" spans="5:25" ht="20.100000000000001" customHeight="1">
      <c r="E26" s="42" t="s">
        <v>5</v>
      </c>
      <c r="F26" s="41" t="s">
        <v>5</v>
      </c>
      <c r="G26" s="55">
        <f>+IF(COUNT(G17,G21,G25),ROUND(SUM(G17,G21,G25),2),"")</f>
        <v>92150355</v>
      </c>
      <c r="H26" s="55">
        <f t="shared" ref="H26:K26" si="25">+IF(COUNT(H17,H21,H25),ROUND(SUM(H17,H21,H25),2),"")</f>
        <v>69708774</v>
      </c>
      <c r="I26" s="48">
        <f>(IF(COUNT(H26,G26),IFERROR(ROUND(H26/G26*100,4),0),""))</f>
        <v>75.646799999999999</v>
      </c>
      <c r="J26" s="55">
        <f t="shared" si="25"/>
        <v>69681941</v>
      </c>
      <c r="K26" s="55">
        <f t="shared" si="25"/>
        <v>26833</v>
      </c>
      <c r="L26" s="48">
        <f t="shared" si="7"/>
        <v>99.961500000000001</v>
      </c>
      <c r="M26" s="48">
        <f t="shared" si="8"/>
        <v>3.85E-2</v>
      </c>
      <c r="N26" s="37"/>
    </row>
    <row r="27" spans="5:25" ht="20.100000000000001" customHeight="1">
      <c r="E27" s="168" t="s">
        <v>87</v>
      </c>
      <c r="F27" s="169"/>
      <c r="G27" s="169"/>
      <c r="H27" s="169"/>
      <c r="I27" s="169"/>
      <c r="J27" s="169"/>
      <c r="K27" s="170"/>
      <c r="L27" s="203" t="s">
        <v>26</v>
      </c>
      <c r="M27" s="172"/>
      <c r="N27" s="37"/>
      <c r="R27" s="8" t="s">
        <v>109</v>
      </c>
    </row>
    <row r="28" spans="5:25" ht="24.95" customHeight="1">
      <c r="E28" s="163" t="s">
        <v>128</v>
      </c>
      <c r="F28" s="164"/>
      <c r="G28" s="164"/>
      <c r="H28" s="164"/>
      <c r="I28" s="164"/>
      <c r="J28" s="164"/>
      <c r="K28" s="165"/>
      <c r="L28" s="166"/>
      <c r="M28" s="167"/>
      <c r="N28" s="37"/>
      <c r="R28" s="8" t="s">
        <v>133</v>
      </c>
    </row>
    <row r="29" spans="5:25"/>
    <row r="30" spans="5:25" ht="19.5" customHeight="1">
      <c r="E30" s="61" t="s">
        <v>257</v>
      </c>
    </row>
    <row r="31" spans="5:25" ht="21">
      <c r="E31" s="147" t="s">
        <v>246</v>
      </c>
      <c r="F31" s="191"/>
      <c r="G31" s="148"/>
    </row>
    <row r="32" spans="5:25" ht="23.1" customHeight="1">
      <c r="E32" s="192" t="s">
        <v>1</v>
      </c>
      <c r="F32" s="193"/>
      <c r="G32" s="17" t="s">
        <v>247</v>
      </c>
    </row>
    <row r="33" spans="5:7" ht="20.100000000000001" customHeight="1">
      <c r="E33" s="194" t="s">
        <v>6</v>
      </c>
      <c r="F33" s="194"/>
      <c r="G33" s="58"/>
    </row>
    <row r="34" spans="5:7" ht="20.100000000000001" customHeight="1">
      <c r="E34" s="195" t="s">
        <v>248</v>
      </c>
      <c r="F34" s="195"/>
      <c r="G34" s="59"/>
    </row>
    <row r="35" spans="5:7" ht="20.100000000000001" customHeight="1">
      <c r="E35" s="196" t="s">
        <v>249</v>
      </c>
      <c r="F35" s="196"/>
      <c r="G35" s="60"/>
    </row>
    <row r="36" spans="5:7"/>
  </sheetData>
  <sheetProtection password="F884" sheet="1" objects="1" scenarios="1"/>
  <mergeCells count="23">
    <mergeCell ref="E33:F33"/>
    <mergeCell ref="E34:F34"/>
    <mergeCell ref="E35:F35"/>
    <mergeCell ref="E27:K27"/>
    <mergeCell ref="L27:M27"/>
    <mergeCell ref="E28:K28"/>
    <mergeCell ref="L28:M28"/>
    <mergeCell ref="E31:G31"/>
    <mergeCell ref="E32:F32"/>
    <mergeCell ref="E22:E25"/>
    <mergeCell ref="G22:G24"/>
    <mergeCell ref="E8:M8"/>
    <mergeCell ref="E9:H9"/>
    <mergeCell ref="I9:M9"/>
    <mergeCell ref="E10:H10"/>
    <mergeCell ref="I10:M10"/>
    <mergeCell ref="E11:H11"/>
    <mergeCell ref="I11:M11"/>
    <mergeCell ref="E13:F13"/>
    <mergeCell ref="E14:E17"/>
    <mergeCell ref="G14:G16"/>
    <mergeCell ref="E18:E21"/>
    <mergeCell ref="G18:G20"/>
  </mergeCells>
  <dataValidations count="12">
    <dataValidation type="whole" operator="greaterThanOrEqual" allowBlank="1" showInputMessage="1" showErrorMessage="1" sqref="G33:G35 G14:G16 G18:G20 G22:G24">
      <formula1>0</formula1>
    </dataValidation>
    <dataValidation type="whole" operator="equal" allowBlank="1" showInputMessage="1" showErrorMessage="1" sqref="J14:K16 J22:K24 J18:K20">
      <formula1>X14</formula1>
    </dataValidation>
    <dataValidation type="whole" operator="equal" allowBlank="1" showInputMessage="1" showErrorMessage="1" sqref="H22:H24 H14:H16 H18:H20">
      <formula1>W14</formula1>
    </dataValidation>
    <dataValidation type="list" allowBlank="1" showInputMessage="1" showErrorMessage="1" prompt="please select value from drop-down list." sqref="L27:M27">
      <formula1>$T$1:$T$2</formula1>
    </dataValidation>
    <dataValidation type="list" allowBlank="1" showInputMessage="1" showErrorMessage="1" prompt="Please select value from drop-down list." sqref="I10:M10">
      <formula1>$T$1:$T$2</formula1>
    </dataValidation>
    <dataValidation type="list" allowBlank="1" showInputMessage="1" showErrorMessage="1" prompt="Please select value from drop-down list." sqref="I9:M9">
      <formula1>$S$1:$S$2</formula1>
    </dataValidation>
    <dataValidation operator="greaterThanOrEqual" allowBlank="1" showInputMessage="1" showErrorMessage="1" sqref="M14:M26"/>
    <dataValidation type="whole" operator="lessThanOrEqual" allowBlank="1" showInputMessage="1" showErrorMessage="1" sqref="J17 J21 J25">
      <formula1>H17</formula1>
    </dataValidation>
    <dataValidation type="whole" operator="lessThanOrEqual" allowBlank="1" showInputMessage="1" showErrorMessage="1" sqref="K17 K21 K25">
      <formula1>H17</formula1>
    </dataValidation>
    <dataValidation type="whole" operator="lessThanOrEqual" allowBlank="1" showInputMessage="1" showErrorMessage="1" sqref="H17 H25">
      <formula1>G17</formula1>
    </dataValidation>
    <dataValidation operator="greaterThan" allowBlank="1" showInputMessage="1" showErrorMessage="1" sqref="L14:L26 I14:I26"/>
    <dataValidation type="whole" operator="greaterThan" allowBlank="1" showInputMessage="1" showErrorMessage="1" sqref="G25">
      <formula1>0</formula1>
    </dataValidation>
  </dataValidations>
  <pageMargins left="0.7" right="0.7" top="0.75" bottom="0.75" header="0.3" footer="0.3"/>
  <pageSetup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XFC36"/>
  <sheetViews>
    <sheetView showGridLines="0" topLeftCell="C7" workbookViewId="0">
      <selection activeCell="G25" sqref="G25"/>
    </sheetView>
  </sheetViews>
  <sheetFormatPr defaultColWidth="0" defaultRowHeight="15" customHeight="1" zeroHeight="1"/>
  <cols>
    <col min="1" max="1" width="3.42578125" style="8" hidden="1" customWidth="1"/>
    <col min="2" max="2" width="2.85546875" style="8" hidden="1" customWidth="1"/>
    <col min="3" max="4" width="2.7109375" style="8" customWidth="1"/>
    <col min="5" max="5" width="15" style="8" customWidth="1"/>
    <col min="6" max="6" width="25.28515625" style="8" customWidth="1"/>
    <col min="7" max="13" width="15.7109375" style="8" customWidth="1"/>
    <col min="14" max="15" width="2.7109375" style="8" customWidth="1"/>
    <col min="16" max="16383" width="3" style="8" hidden="1"/>
    <col min="16384" max="16384" width="1.7109375" style="8" hidden="1"/>
  </cols>
  <sheetData>
    <row r="1" spans="5:25" hidden="1">
      <c r="S1" s="9" t="s">
        <v>24</v>
      </c>
      <c r="T1" s="10" t="s">
        <v>25</v>
      </c>
      <c r="U1" s="11"/>
    </row>
    <row r="2" spans="5:25" hidden="1">
      <c r="S2" s="8" t="s">
        <v>23</v>
      </c>
      <c r="T2" s="8" t="s">
        <v>26</v>
      </c>
    </row>
    <row r="3" spans="5:25" hidden="1"/>
    <row r="4" spans="5:25" hidden="1"/>
    <row r="5" spans="5:25" hidden="1"/>
    <row r="6" spans="5:25" hidden="1"/>
    <row r="7" spans="5:25" ht="36" customHeight="1"/>
    <row r="8" spans="5:25" ht="21">
      <c r="E8" s="152" t="s">
        <v>317</v>
      </c>
      <c r="F8" s="153"/>
      <c r="G8" s="153"/>
      <c r="H8" s="153"/>
      <c r="I8" s="153"/>
      <c r="J8" s="153"/>
      <c r="K8" s="153"/>
      <c r="L8" s="153"/>
      <c r="M8" s="154"/>
      <c r="N8" s="37"/>
    </row>
    <row r="9" spans="5:25" ht="20.100000000000001" customHeight="1">
      <c r="E9" s="182" t="s">
        <v>90</v>
      </c>
      <c r="F9" s="183"/>
      <c r="G9" s="183"/>
      <c r="H9" s="184"/>
      <c r="I9" s="200" t="s">
        <v>23</v>
      </c>
      <c r="J9" s="174"/>
      <c r="K9" s="174"/>
      <c r="L9" s="174"/>
      <c r="M9" s="175"/>
      <c r="N9" s="37"/>
      <c r="R9" s="8" t="s">
        <v>125</v>
      </c>
    </row>
    <row r="10" spans="5:25" ht="20.100000000000001" customHeight="1">
      <c r="E10" s="185" t="s">
        <v>91</v>
      </c>
      <c r="F10" s="186"/>
      <c r="G10" s="186"/>
      <c r="H10" s="187"/>
      <c r="I10" s="201" t="s">
        <v>26</v>
      </c>
      <c r="J10" s="177"/>
      <c r="K10" s="177"/>
      <c r="L10" s="177"/>
      <c r="M10" s="178"/>
      <c r="N10" s="37"/>
      <c r="R10" s="8" t="s">
        <v>122</v>
      </c>
    </row>
    <row r="11" spans="5:25" ht="33.75" customHeight="1">
      <c r="E11" s="188" t="s">
        <v>81</v>
      </c>
      <c r="F11" s="189"/>
      <c r="G11" s="189"/>
      <c r="H11" s="190"/>
      <c r="I11" s="202" t="s">
        <v>324</v>
      </c>
      <c r="J11" s="180"/>
      <c r="K11" s="180"/>
      <c r="L11" s="180"/>
      <c r="M11" s="181"/>
      <c r="N11" s="37"/>
      <c r="R11" s="8" t="s">
        <v>81</v>
      </c>
    </row>
    <row r="12" spans="5:25" ht="77.25" customHeight="1">
      <c r="E12" s="17" t="s">
        <v>1</v>
      </c>
      <c r="F12" s="18" t="s">
        <v>82</v>
      </c>
      <c r="G12" s="18" t="s">
        <v>11</v>
      </c>
      <c r="H12" s="18" t="s">
        <v>20</v>
      </c>
      <c r="I12" s="18" t="s">
        <v>83</v>
      </c>
      <c r="J12" s="18" t="s">
        <v>84</v>
      </c>
      <c r="K12" s="18" t="s">
        <v>85</v>
      </c>
      <c r="L12" s="18" t="s">
        <v>86</v>
      </c>
      <c r="M12" s="18" t="s">
        <v>18</v>
      </c>
      <c r="N12" s="37"/>
    </row>
    <row r="13" spans="5:25" ht="20.100000000000001" customHeight="1">
      <c r="E13" s="155"/>
      <c r="F13" s="156"/>
      <c r="G13" s="19" t="s">
        <v>12</v>
      </c>
      <c r="H13" s="19" t="s">
        <v>13</v>
      </c>
      <c r="I13" s="18" t="s">
        <v>14</v>
      </c>
      <c r="J13" s="19" t="s">
        <v>15</v>
      </c>
      <c r="K13" s="19" t="s">
        <v>16</v>
      </c>
      <c r="L13" s="18" t="s">
        <v>17</v>
      </c>
      <c r="M13" s="18" t="s">
        <v>19</v>
      </c>
      <c r="N13" s="37"/>
    </row>
    <row r="14" spans="5:25" ht="20.100000000000001" customHeight="1">
      <c r="E14" s="157" t="s">
        <v>6</v>
      </c>
      <c r="F14" s="13" t="s">
        <v>2</v>
      </c>
      <c r="G14" s="197">
        <v>54081146</v>
      </c>
      <c r="H14" s="84">
        <v>54081146</v>
      </c>
      <c r="I14" s="48">
        <f>(IF($G$14="","",IF(G$14=0,"0",IF(COUNT(H14,$G$14),IFERROR(IF((H14)="","",ROUND(H14/$G$14*100,4)),""),""))))</f>
        <v>100</v>
      </c>
      <c r="J14" s="85">
        <v>54081146</v>
      </c>
      <c r="K14" s="85">
        <v>0</v>
      </c>
      <c r="L14" s="48">
        <f>(IF(I14="","",IF(I14=0,"0",IF(COUNT(J14,H14),IFERROR(ROUND(J14/H14*100,4),0),""))))</f>
        <v>100</v>
      </c>
      <c r="M14" s="48">
        <f>(IF(I14="","",IF(I14=0,"0",IF(COUNT(K14,H14),IFERROR(ROUND(K14/H14*100,4),0),""))))</f>
        <v>0</v>
      </c>
      <c r="N14" s="37"/>
      <c r="W14" s="8">
        <f>IF($G$14="","",IF($G$14&gt;=H14,H14,""))</f>
        <v>54081146</v>
      </c>
      <c r="X14" s="8">
        <f>IF(H14="","",IF(H14&gt;=J14,J14,""))</f>
        <v>54081146</v>
      </c>
      <c r="Y14" s="8">
        <f>IF(H14="","",IF(H14&gt;=K14,K14,""))</f>
        <v>0</v>
      </c>
    </row>
    <row r="15" spans="5:25" ht="20.100000000000001" customHeight="1">
      <c r="E15" s="158"/>
      <c r="F15" s="14" t="s">
        <v>3</v>
      </c>
      <c r="G15" s="198"/>
      <c r="H15" s="86"/>
      <c r="I15" s="48" t="str">
        <f t="shared" ref="I15:I16" si="0">(IF($G$14="","",IF(G$14=0,"0",IF(COUNT(H15,$G$14),IFERROR(IF((H15)="","",ROUND(H15/$G$14*100,4)),""),""))))</f>
        <v/>
      </c>
      <c r="J15" s="87"/>
      <c r="K15" s="87"/>
      <c r="L15" s="48" t="str">
        <f t="shared" ref="L15:L16" si="1">(IF(I15="","",IF(I15=0,"0",IF(COUNT(J15,H15),IFERROR(ROUND(J15/H15*100,4),0),""))))</f>
        <v/>
      </c>
      <c r="M15" s="48" t="str">
        <f t="shared" ref="M15:M16" si="2">(IF(I15="","",IF(I15=0,"0",IF(COUNT(K15,H15),IFERROR(ROUND(K15/H15*100,4),0),""))))</f>
        <v/>
      </c>
      <c r="N15" s="37"/>
      <c r="W15" s="8">
        <f t="shared" ref="W15:W16" si="3">IF($G$14="","",IF($G$14&gt;=H15,H15,""))</f>
        <v>0</v>
      </c>
      <c r="X15" s="8" t="str">
        <f t="shared" ref="X15:X16" si="4">IF(H15="","",IF(H15&gt;=J15,J15,""))</f>
        <v/>
      </c>
      <c r="Y15" s="8" t="str">
        <f t="shared" ref="Y15:Y16" si="5">IF(H15="","",IF(H15&gt;=K15,K15,""))</f>
        <v/>
      </c>
    </row>
    <row r="16" spans="5:25" ht="20.100000000000001" customHeight="1">
      <c r="E16" s="158"/>
      <c r="F16" s="15" t="s">
        <v>4</v>
      </c>
      <c r="G16" s="199"/>
      <c r="H16" s="88"/>
      <c r="I16" s="48" t="str">
        <f t="shared" si="0"/>
        <v/>
      </c>
      <c r="J16" s="89"/>
      <c r="K16" s="89"/>
      <c r="L16" s="48" t="str">
        <f t="shared" si="1"/>
        <v/>
      </c>
      <c r="M16" s="48" t="str">
        <f t="shared" si="2"/>
        <v/>
      </c>
      <c r="N16" s="37"/>
      <c r="W16" s="8">
        <f t="shared" si="3"/>
        <v>0</v>
      </c>
      <c r="X16" s="8" t="str">
        <f t="shared" si="4"/>
        <v/>
      </c>
      <c r="Y16" s="8" t="str">
        <f t="shared" si="5"/>
        <v/>
      </c>
    </row>
    <row r="17" spans="5:25" ht="20.100000000000001" customHeight="1">
      <c r="E17" s="159"/>
      <c r="F17" s="16" t="s">
        <v>5</v>
      </c>
      <c r="G17" s="54">
        <f>+IF(COUNT(G14),SUM(G14),"")</f>
        <v>54081146</v>
      </c>
      <c r="H17" s="55">
        <f>+IF(COUNT(H14:H16),ROUND(SUM(H14:H16),2),"")</f>
        <v>54081146</v>
      </c>
      <c r="I17" s="48">
        <f>(IF(COUNT(H17,G17),IFERROR(ROUND(H17/G17*100,4),0),""))</f>
        <v>100</v>
      </c>
      <c r="J17" s="56">
        <f t="shared" ref="J17:K17" si="6">+IF(COUNT(J14:J16),ROUND(SUM(J14:J16),2),"")</f>
        <v>54081146</v>
      </c>
      <c r="K17" s="56">
        <f t="shared" si="6"/>
        <v>0</v>
      </c>
      <c r="L17" s="48">
        <f t="shared" ref="L17:L26" si="7">(IF(COUNT(J17,H17),IFERROR(ROUND(J17/H17*100,4),0),""))</f>
        <v>100</v>
      </c>
      <c r="M17" s="48">
        <f t="shared" ref="M17:M26" si="8">(IF(COUNT(K17,H17),IFERROR(ROUND(K17/H17*100,4),0),""))</f>
        <v>0</v>
      </c>
      <c r="N17" s="37"/>
    </row>
    <row r="18" spans="5:25" ht="20.100000000000001" customHeight="1">
      <c r="E18" s="157" t="s">
        <v>7</v>
      </c>
      <c r="F18" s="13" t="s">
        <v>2</v>
      </c>
      <c r="G18" s="197">
        <v>15128591</v>
      </c>
      <c r="H18" s="84">
        <v>13289580</v>
      </c>
      <c r="I18" s="48">
        <f>(IF($G$18="","",IF(G$18=0,"0",IF(COUNT(H18,$G$18),IFERROR(IF((H18)="","",ROUND(H18/$G$18*100,4)),""),""))))</f>
        <v>87.844099999999997</v>
      </c>
      <c r="J18" s="85">
        <v>13217024</v>
      </c>
      <c r="K18" s="85">
        <v>72556</v>
      </c>
      <c r="L18" s="48">
        <f>(IF(I18="","",IF(I18=0,"0",IF(COUNT(J18,H18),IFERROR(ROUND(J18/H18*100,4),0),""))))</f>
        <v>99.453999999999994</v>
      </c>
      <c r="M18" s="48">
        <f>(IF(I18="","",IF(I18=0,"0",IF(COUNT(K18,H18),IFERROR(ROUND(K18/H18*100,4),0),""))))</f>
        <v>0.54600000000000004</v>
      </c>
      <c r="N18" s="37"/>
      <c r="W18" s="8">
        <f>IF($G$18="","",IF($G$18&gt;=H18,H18,""))</f>
        <v>13289580</v>
      </c>
      <c r="X18" s="8">
        <f t="shared" ref="X18:X20" si="9">IF(H18="","",IF(H18&gt;=J18,J18,""))</f>
        <v>13217024</v>
      </c>
      <c r="Y18" s="8">
        <f t="shared" ref="Y18:Y20" si="10">IF(H18="","",IF(H18&gt;=K18,K18,""))</f>
        <v>72556</v>
      </c>
    </row>
    <row r="19" spans="5:25" ht="20.100000000000001" customHeight="1">
      <c r="E19" s="158"/>
      <c r="F19" s="14" t="s">
        <v>3</v>
      </c>
      <c r="G19" s="198"/>
      <c r="H19" s="86"/>
      <c r="I19" s="48" t="str">
        <f t="shared" ref="I19:I20" si="11">(IF($G$18="","",IF(G$18=0,"0",IF(COUNT(H19,$G$18),IFERROR(IF((H19)="","",ROUND(H19/$G$18*100,4)),""),""))))</f>
        <v/>
      </c>
      <c r="J19" s="87"/>
      <c r="K19" s="87"/>
      <c r="L19" s="48" t="str">
        <f t="shared" ref="L19:L20" si="12">(IF(I19="","",IF(I19=0,"0",IF(COUNT(J19,H19),IFERROR(ROUND(J19/H19*100,4),0),""))))</f>
        <v/>
      </c>
      <c r="M19" s="48" t="str">
        <f t="shared" ref="M19:M20" si="13">(IF(I19="","",IF(I19=0,"0",IF(COUNT(K19,H19),IFERROR(ROUND(K19/H19*100,4),0),""))))</f>
        <v/>
      </c>
      <c r="N19" s="37"/>
      <c r="W19" s="8">
        <f t="shared" ref="W19:W20" si="14">IF($G$18="","",IF($G$18&gt;=H19,H19,""))</f>
        <v>0</v>
      </c>
      <c r="X19" s="8" t="str">
        <f t="shared" si="9"/>
        <v/>
      </c>
      <c r="Y19" s="8" t="str">
        <f t="shared" si="10"/>
        <v/>
      </c>
    </row>
    <row r="20" spans="5:25" ht="20.100000000000001" customHeight="1">
      <c r="E20" s="158"/>
      <c r="F20" s="15" t="s">
        <v>4</v>
      </c>
      <c r="G20" s="199"/>
      <c r="H20" s="88"/>
      <c r="I20" s="48" t="str">
        <f t="shared" si="11"/>
        <v/>
      </c>
      <c r="J20" s="89"/>
      <c r="K20" s="89"/>
      <c r="L20" s="48" t="str">
        <f t="shared" si="12"/>
        <v/>
      </c>
      <c r="M20" s="48" t="str">
        <f t="shared" si="13"/>
        <v/>
      </c>
      <c r="N20" s="37"/>
      <c r="W20" s="8">
        <f t="shared" si="14"/>
        <v>0</v>
      </c>
      <c r="X20" s="8" t="str">
        <f t="shared" si="9"/>
        <v/>
      </c>
      <c r="Y20" s="8" t="str">
        <f t="shared" si="10"/>
        <v/>
      </c>
    </row>
    <row r="21" spans="5:25" ht="20.100000000000001" customHeight="1">
      <c r="E21" s="159"/>
      <c r="F21" s="16" t="s">
        <v>5</v>
      </c>
      <c r="G21" s="55">
        <f>+IF(COUNT(G18),SUM(G18),"")</f>
        <v>15128591</v>
      </c>
      <c r="H21" s="55">
        <f>+IF(COUNT(H18:H20),ROUND(SUM(H18:H20),2),"")</f>
        <v>13289580</v>
      </c>
      <c r="I21" s="48">
        <f>(IF(COUNT(H21,G21),IFERROR(ROUND(H21/G21*100,4),0),""))</f>
        <v>87.844099999999997</v>
      </c>
      <c r="J21" s="55">
        <f t="shared" ref="J21" si="15">+IF(COUNT(J18:J20),ROUND(SUM(J18:J20),2),"")</f>
        <v>13217024</v>
      </c>
      <c r="K21" s="55">
        <f t="shared" ref="K21" si="16">+IF(COUNT(K18:K20),ROUND(SUM(K18:K20),2),"")</f>
        <v>72556</v>
      </c>
      <c r="L21" s="48">
        <f t="shared" si="7"/>
        <v>99.453999999999994</v>
      </c>
      <c r="M21" s="48">
        <f t="shared" si="8"/>
        <v>0.54600000000000004</v>
      </c>
      <c r="N21" s="37"/>
    </row>
    <row r="22" spans="5:25" ht="20.100000000000001" customHeight="1">
      <c r="E22" s="157" t="s">
        <v>8</v>
      </c>
      <c r="F22" s="13" t="s">
        <v>2</v>
      </c>
      <c r="G22" s="197">
        <v>22940618</v>
      </c>
      <c r="H22" s="84">
        <v>2338048</v>
      </c>
      <c r="I22" s="48">
        <f>(IF($G$22="","",IF(G$22=0,"0",IF(COUNT(H22,$G$22),IFERROR(IF((H22)="","",ROUND(H22/$G$22*100,4)),""),""))))</f>
        <v>10.191700000000001</v>
      </c>
      <c r="J22" s="85">
        <v>2337998</v>
      </c>
      <c r="K22" s="85">
        <v>50</v>
      </c>
      <c r="L22" s="48">
        <f>(IF(I22="","",IF(I22=0,"0",IF(COUNT(J22,H22),IFERROR(ROUND(J22/H22*100,4),0),""))))</f>
        <v>99.997900000000001</v>
      </c>
      <c r="M22" s="48">
        <f>(IF(I22="","",IF(I22=0,"0",IF(COUNT(K22,H22),IFERROR(ROUND(K22/H22*100,4),0),""))))</f>
        <v>2.0999999999999999E-3</v>
      </c>
      <c r="N22" s="37"/>
      <c r="W22" s="8">
        <f>IF($G$22="","",IF($G$22&gt;=H22,H22,""))</f>
        <v>2338048</v>
      </c>
      <c r="X22" s="8">
        <f t="shared" ref="X22:X24" si="17">IF(H22="","",IF(H22&gt;=J22,J22,""))</f>
        <v>2337998</v>
      </c>
      <c r="Y22" s="8">
        <f t="shared" ref="Y22:Y24" si="18">IF(H22="","",IF(H22&gt;=K22,K22,""))</f>
        <v>50</v>
      </c>
    </row>
    <row r="23" spans="5:25" ht="20.100000000000001" customHeight="1">
      <c r="E23" s="158"/>
      <c r="F23" s="14" t="s">
        <v>3</v>
      </c>
      <c r="G23" s="198"/>
      <c r="H23" s="86"/>
      <c r="I23" s="48" t="str">
        <f t="shared" ref="I23:I24" si="19">(IF($G$22="","",IF(G$22=0,"0",IF(COUNT(H23,$G$22),IFERROR(IF((H23)="","",ROUND(H23/$G$22*100,4)),""),""))))</f>
        <v/>
      </c>
      <c r="J23" s="87"/>
      <c r="K23" s="87"/>
      <c r="L23" s="48" t="str">
        <f t="shared" ref="L23:L24" si="20">(IF(I23="","",IF(I23=0,"0",IF(COUNT(J23,H23),IFERROR(ROUND(J23/H23*100,4),0),""))))</f>
        <v/>
      </c>
      <c r="M23" s="48" t="str">
        <f t="shared" ref="M23:M24" si="21">(IF(I23="","",IF(I23=0,"0",IF(COUNT(K23,H23),IFERROR(ROUND(K23/H23*100,4),0),""))))</f>
        <v/>
      </c>
      <c r="N23" s="37"/>
      <c r="W23" s="8">
        <f t="shared" ref="W23:W24" si="22">IF($G$22="","",IF($G$22&gt;=H23,H23,""))</f>
        <v>0</v>
      </c>
      <c r="X23" s="8" t="str">
        <f t="shared" si="17"/>
        <v/>
      </c>
      <c r="Y23" s="8" t="str">
        <f t="shared" si="18"/>
        <v/>
      </c>
    </row>
    <row r="24" spans="5:25" ht="20.100000000000001" customHeight="1">
      <c r="E24" s="158"/>
      <c r="F24" s="15" t="s">
        <v>4</v>
      </c>
      <c r="G24" s="199"/>
      <c r="H24" s="88"/>
      <c r="I24" s="48" t="str">
        <f t="shared" si="19"/>
        <v/>
      </c>
      <c r="J24" s="89"/>
      <c r="K24" s="89"/>
      <c r="L24" s="48" t="str">
        <f t="shared" si="20"/>
        <v/>
      </c>
      <c r="M24" s="48" t="str">
        <f t="shared" si="21"/>
        <v/>
      </c>
      <c r="N24" s="37"/>
      <c r="W24" s="8">
        <f t="shared" si="22"/>
        <v>0</v>
      </c>
      <c r="X24" s="8" t="str">
        <f t="shared" si="17"/>
        <v/>
      </c>
      <c r="Y24" s="8" t="str">
        <f t="shared" si="18"/>
        <v/>
      </c>
    </row>
    <row r="25" spans="5:25" ht="20.100000000000001" customHeight="1">
      <c r="E25" s="159"/>
      <c r="F25" s="16" t="s">
        <v>5</v>
      </c>
      <c r="G25" s="56">
        <f>+IF(COUNT(G22),SUM(G22),"")</f>
        <v>22940618</v>
      </c>
      <c r="H25" s="55">
        <f>+IF(COUNT(H22:H24),ROUND(SUM(H22:H24),2),"")</f>
        <v>2338048</v>
      </c>
      <c r="I25" s="48">
        <f>(IF(COUNT(H25,G25),IFERROR(ROUND(H25/G25*100,4),0),""))</f>
        <v>10.191700000000001</v>
      </c>
      <c r="J25" s="56">
        <f t="shared" ref="J25" si="23">+IF(COUNT(J22:J24),ROUND(SUM(J22:J24),2),"")</f>
        <v>2337998</v>
      </c>
      <c r="K25" s="56">
        <f t="shared" ref="K25" si="24">+IF(COUNT(K22:K24),ROUND(SUM(K22:K24),2),"")</f>
        <v>50</v>
      </c>
      <c r="L25" s="48">
        <f t="shared" si="7"/>
        <v>99.997900000000001</v>
      </c>
      <c r="M25" s="48">
        <f t="shared" si="8"/>
        <v>2.0999999999999999E-3</v>
      </c>
      <c r="N25" s="37"/>
    </row>
    <row r="26" spans="5:25" ht="20.100000000000001" customHeight="1">
      <c r="E26" s="42" t="s">
        <v>5</v>
      </c>
      <c r="F26" s="41" t="s">
        <v>5</v>
      </c>
      <c r="G26" s="55">
        <f>+IF(COUNT(G17,G21,G25),ROUND(SUM(G17,G21,G25),2),"")</f>
        <v>92150355</v>
      </c>
      <c r="H26" s="55">
        <f t="shared" ref="H26:K26" si="25">+IF(COUNT(H17,H21,H25),ROUND(SUM(H17,H21,H25),2),"")</f>
        <v>69708774</v>
      </c>
      <c r="I26" s="48">
        <f>(IF(COUNT(H26,G26),IFERROR(ROUND(H26/G26*100,4),0),""))</f>
        <v>75.646799999999999</v>
      </c>
      <c r="J26" s="55">
        <f t="shared" si="25"/>
        <v>69636168</v>
      </c>
      <c r="K26" s="55">
        <f t="shared" si="25"/>
        <v>72606</v>
      </c>
      <c r="L26" s="48">
        <f t="shared" si="7"/>
        <v>99.895799999999994</v>
      </c>
      <c r="M26" s="48">
        <f t="shared" si="8"/>
        <v>0.1042</v>
      </c>
      <c r="N26" s="37"/>
    </row>
    <row r="27" spans="5:25" ht="20.100000000000001" customHeight="1">
      <c r="E27" s="168" t="s">
        <v>87</v>
      </c>
      <c r="F27" s="169"/>
      <c r="G27" s="169"/>
      <c r="H27" s="169"/>
      <c r="I27" s="169"/>
      <c r="J27" s="169"/>
      <c r="K27" s="170"/>
      <c r="L27" s="203" t="s">
        <v>25</v>
      </c>
      <c r="M27" s="172"/>
      <c r="N27" s="37"/>
      <c r="R27" s="8" t="s">
        <v>109</v>
      </c>
    </row>
    <row r="28" spans="5:25" ht="24.95" customHeight="1">
      <c r="E28" s="163" t="s">
        <v>128</v>
      </c>
      <c r="F28" s="164"/>
      <c r="G28" s="164"/>
      <c r="H28" s="164"/>
      <c r="I28" s="164"/>
      <c r="J28" s="164"/>
      <c r="K28" s="165"/>
      <c r="L28" s="166"/>
      <c r="M28" s="167"/>
      <c r="N28" s="37"/>
      <c r="R28" s="8" t="s">
        <v>133</v>
      </c>
    </row>
    <row r="29" spans="5:25"/>
    <row r="30" spans="5:25" ht="19.5" customHeight="1">
      <c r="E30" s="61" t="s">
        <v>257</v>
      </c>
    </row>
    <row r="31" spans="5:25" ht="21">
      <c r="E31" s="147" t="s">
        <v>246</v>
      </c>
      <c r="F31" s="191"/>
      <c r="G31" s="148"/>
    </row>
    <row r="32" spans="5:25" ht="23.1" customHeight="1">
      <c r="E32" s="192" t="s">
        <v>1</v>
      </c>
      <c r="F32" s="193"/>
      <c r="G32" s="17" t="s">
        <v>247</v>
      </c>
    </row>
    <row r="33" spans="5:7" ht="20.100000000000001" customHeight="1">
      <c r="E33" s="194" t="s">
        <v>6</v>
      </c>
      <c r="F33" s="194"/>
      <c r="G33" s="58"/>
    </row>
    <row r="34" spans="5:7" ht="20.100000000000001" customHeight="1">
      <c r="E34" s="195" t="s">
        <v>248</v>
      </c>
      <c r="F34" s="195"/>
      <c r="G34" s="59"/>
    </row>
    <row r="35" spans="5:7" ht="20.100000000000001" customHeight="1">
      <c r="E35" s="196" t="s">
        <v>249</v>
      </c>
      <c r="F35" s="196"/>
      <c r="G35" s="60"/>
    </row>
    <row r="36" spans="5:7"/>
  </sheetData>
  <sheetProtection password="F884" sheet="1" objects="1" scenarios="1"/>
  <mergeCells count="23">
    <mergeCell ref="E33:F33"/>
    <mergeCell ref="E34:F34"/>
    <mergeCell ref="E35:F35"/>
    <mergeCell ref="E27:K27"/>
    <mergeCell ref="L27:M27"/>
    <mergeCell ref="E28:K28"/>
    <mergeCell ref="L28:M28"/>
    <mergeCell ref="E31:G31"/>
    <mergeCell ref="E32:F32"/>
    <mergeCell ref="E22:E25"/>
    <mergeCell ref="G22:G24"/>
    <mergeCell ref="E8:M8"/>
    <mergeCell ref="E9:H9"/>
    <mergeCell ref="I9:M9"/>
    <mergeCell ref="E10:H10"/>
    <mergeCell ref="I10:M10"/>
    <mergeCell ref="E11:H11"/>
    <mergeCell ref="I11:M11"/>
    <mergeCell ref="E13:F13"/>
    <mergeCell ref="E14:E17"/>
    <mergeCell ref="G14:G16"/>
    <mergeCell ref="E18:E21"/>
    <mergeCell ref="G18:G20"/>
  </mergeCells>
  <dataValidations count="12">
    <dataValidation type="whole" operator="greaterThanOrEqual" allowBlank="1" showInputMessage="1" showErrorMessage="1" sqref="G33:G35 G14:G16 G18:G20 G22:G24">
      <formula1>0</formula1>
    </dataValidation>
    <dataValidation type="whole" operator="equal" allowBlank="1" showInputMessage="1" showErrorMessage="1" sqref="J14:K16 J22:K24 J18:K20">
      <formula1>X14</formula1>
    </dataValidation>
    <dataValidation type="whole" operator="equal" allowBlank="1" showInputMessage="1" showErrorMessage="1" sqref="H22:H24 H14:H16 H18:H20">
      <formula1>W14</formula1>
    </dataValidation>
    <dataValidation type="list" allowBlank="1" showInputMessage="1" showErrorMessage="1" prompt="please select value from drop-down list." sqref="L27:M27">
      <formula1>$T$1:$T$2</formula1>
    </dataValidation>
    <dataValidation type="list" allowBlank="1" showInputMessage="1" showErrorMessage="1" prompt="Please select value from drop-down list." sqref="I10:M10">
      <formula1>$T$1:$T$2</formula1>
    </dataValidation>
    <dataValidation type="list" allowBlank="1" showInputMessage="1" showErrorMessage="1" prompt="Please select value from drop-down list." sqref="I9:M9">
      <formula1>$S$1:$S$2</formula1>
    </dataValidation>
    <dataValidation operator="greaterThanOrEqual" allowBlank="1" showInputMessage="1" showErrorMessage="1" sqref="M14:M26"/>
    <dataValidation type="whole" operator="lessThanOrEqual" allowBlank="1" showInputMessage="1" showErrorMessage="1" sqref="J17 J21 J25">
      <formula1>H17</formula1>
    </dataValidation>
    <dataValidation type="whole" operator="lessThanOrEqual" allowBlank="1" showInputMessage="1" showErrorMessage="1" sqref="K17 K21 K25">
      <formula1>H17</formula1>
    </dataValidation>
    <dataValidation type="whole" operator="lessThanOrEqual" allowBlank="1" showInputMessage="1" showErrorMessage="1" sqref="H17 H25">
      <formula1>G17</formula1>
    </dataValidation>
    <dataValidation operator="greaterThan" allowBlank="1" showInputMessage="1" showErrorMessage="1" sqref="L14:L26 I14:I26"/>
    <dataValidation type="whole" operator="greaterThan" allowBlank="1" showInputMessage="1" showErrorMessage="1" sqref="G25">
      <formula1>0</formula1>
    </dataValidation>
  </dataValidation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Index</vt:lpstr>
      <vt:lpstr>General Info</vt:lpstr>
      <vt:lpstr>Scrutinizer Details</vt:lpstr>
      <vt:lpstr>Voting Results</vt:lpstr>
      <vt:lpstr>Resolution</vt:lpstr>
      <vt:lpstr>Resolution (1)</vt:lpstr>
      <vt:lpstr>Resolution (2)</vt:lpstr>
      <vt:lpstr>Resolution (3)</vt:lpstr>
      <vt:lpstr>Resolution (4)</vt:lpstr>
      <vt:lpstr>Resolution (5)</vt:lpstr>
      <vt:lpstr>Taxonomy</vt:lpstr>
      <vt:lpstr>TextBlock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Jayshankar Menon</cp:lastModifiedBy>
  <dcterms:created xsi:type="dcterms:W3CDTF">2015-11-20T05:32:26Z</dcterms:created>
  <dcterms:modified xsi:type="dcterms:W3CDTF">2020-09-25T03:50:56Z</dcterms:modified>
</cp:coreProperties>
</file>